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/>
  <mc:AlternateContent xmlns:mc="http://schemas.openxmlformats.org/markup-compatibility/2006">
    <mc:Choice Requires="x15">
      <x15ac:absPath xmlns:x15ac="http://schemas.microsoft.com/office/spreadsheetml/2010/11/ac" url="/Users/thomastillous/Documents/MTCE/Affaires/2025/052225CCI GERS/02-DCE/A-Rendu DCE 091225/02-DPGF - Estimatif/"/>
    </mc:Choice>
  </mc:AlternateContent>
  <xr:revisionPtr revIDLastSave="0" documentId="13_ncr:1_{37F24DA0-AFC8-3D4D-994C-A7C4B7B2ACAB}" xr6:coauthVersionLast="47" xr6:coauthVersionMax="47" xr10:uidLastSave="{00000000-0000-0000-0000-000000000000}"/>
  <bookViews>
    <workbookView xWindow="34820" yWindow="1240" windowWidth="38080" windowHeight="20780" xr2:uid="{4D06C360-EC31-D445-9ED4-9BCB8EC73989}"/>
  </bookViews>
  <sheets>
    <sheet name="DPGF en-tête" sheetId="8" r:id="rId1"/>
    <sheet name="SALLE EVENT PREMIUM" sheetId="1" r:id="rId2"/>
    <sheet name="ESPACE RDC PREM INT B" sheetId="2" r:id="rId3"/>
    <sheet name="ESPACE MEZZANINE " sheetId="4" r:id="rId4"/>
    <sheet name="ESPACE R+1" sheetId="6" r:id="rId5"/>
    <sheet name="RECAP" sheetId="3" r:id="rId6"/>
  </sheets>
  <definedNames>
    <definedName name="_xlnm.Print_Area" localSheetId="3">'ESPACE MEZZANINE '!$A$1:$I$172</definedName>
    <definedName name="_xlnm.Print_Area" localSheetId="1">'SALLE EVENT PREMIUM'!$A$1:$I$141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1" i="4" l="1"/>
  <c r="H30" i="1"/>
  <c r="H33" i="1"/>
  <c r="H35" i="1"/>
  <c r="H89" i="4"/>
  <c r="H91" i="4"/>
  <c r="H95" i="4"/>
  <c r="H96" i="4"/>
  <c r="H97" i="4"/>
  <c r="H99" i="4"/>
  <c r="H63" i="4"/>
  <c r="H64" i="4"/>
  <c r="H66" i="4"/>
  <c r="H68" i="4"/>
  <c r="H69" i="4"/>
  <c r="H71" i="4"/>
  <c r="H73" i="4"/>
  <c r="H74" i="4"/>
  <c r="H76" i="4"/>
  <c r="H77" i="4"/>
  <c r="H79" i="4"/>
  <c r="H80" i="4"/>
  <c r="H81" i="4"/>
  <c r="H83" i="4"/>
  <c r="H37" i="4"/>
  <c r="H39" i="4"/>
  <c r="H40" i="4"/>
  <c r="H42" i="4"/>
  <c r="H43" i="4"/>
  <c r="H44" i="4"/>
  <c r="H46" i="4"/>
  <c r="H74" i="1"/>
  <c r="H75" i="1"/>
  <c r="H77" i="1"/>
  <c r="H78" i="1"/>
  <c r="H79" i="1"/>
  <c r="H80" i="1"/>
  <c r="H124" i="1"/>
  <c r="H125" i="1"/>
  <c r="H126" i="1"/>
  <c r="H127" i="1"/>
  <c r="H128" i="1"/>
  <c r="H130" i="1"/>
  <c r="H132" i="1"/>
  <c r="H133" i="1"/>
  <c r="H50" i="1"/>
  <c r="H51" i="1"/>
  <c r="H52" i="1"/>
  <c r="H54" i="1"/>
  <c r="H56" i="1"/>
  <c r="H57" i="1"/>
  <c r="H58" i="1"/>
  <c r="H60" i="1"/>
  <c r="H61" i="1"/>
  <c r="H63" i="1"/>
  <c r="H64" i="1"/>
  <c r="H65" i="1"/>
  <c r="H66" i="1"/>
  <c r="H88" i="1"/>
  <c r="H89" i="1"/>
  <c r="H90" i="1"/>
  <c r="H91" i="1"/>
  <c r="H93" i="1"/>
  <c r="H95" i="1"/>
  <c r="H102" i="1"/>
  <c r="H103" i="1"/>
  <c r="H104" i="1"/>
  <c r="H106" i="1"/>
  <c r="H21" i="1"/>
  <c r="H22" i="1"/>
  <c r="H7" i="1"/>
  <c r="H8" i="1"/>
  <c r="H10" i="1"/>
  <c r="H12" i="1"/>
  <c r="H13" i="1"/>
  <c r="H22" i="4"/>
  <c r="B9" i="4"/>
  <c r="B10" i="4"/>
  <c r="B11" i="4"/>
  <c r="B12" i="4"/>
  <c r="B13" i="4"/>
  <c r="B14" i="4"/>
  <c r="B15" i="4"/>
  <c r="B16" i="4"/>
  <c r="B17" i="4"/>
  <c r="B18" i="4"/>
  <c r="B19" i="4"/>
  <c r="B22" i="4"/>
  <c r="H23" i="4"/>
  <c r="B20" i="4"/>
  <c r="B23" i="4"/>
  <c r="H15" i="1"/>
  <c r="H24" i="1"/>
  <c r="H44" i="1"/>
  <c r="H68" i="1"/>
  <c r="H82" i="1"/>
  <c r="H96" i="1"/>
  <c r="H140" i="1"/>
  <c r="H36" i="1"/>
  <c r="H16" i="1"/>
  <c r="H69" i="1"/>
  <c r="H83" i="1"/>
  <c r="H97" i="1"/>
  <c r="H25" i="1"/>
  <c r="H41" i="1"/>
  <c r="H42" i="1"/>
  <c r="H45" i="1"/>
  <c r="H107" i="1"/>
  <c r="H141" i="1"/>
  <c r="H10" i="6"/>
  <c r="H9" i="6"/>
  <c r="H12" i="6"/>
  <c r="H14" i="6"/>
  <c r="H15" i="6"/>
  <c r="H17" i="6"/>
  <c r="H18" i="6"/>
  <c r="H19" i="6"/>
  <c r="K45" i="3"/>
  <c r="H135" i="1"/>
  <c r="H136" i="1"/>
  <c r="H137" i="1"/>
  <c r="K67" i="3"/>
  <c r="H165" i="4"/>
  <c r="H166" i="4"/>
  <c r="H168" i="4"/>
  <c r="H169" i="4"/>
  <c r="H170" i="4"/>
  <c r="K66" i="3"/>
  <c r="H156" i="4"/>
  <c r="H157" i="4"/>
  <c r="H159" i="4"/>
  <c r="H160" i="4"/>
  <c r="H161" i="4"/>
  <c r="K65" i="3"/>
  <c r="H66" i="2"/>
  <c r="H67" i="2"/>
  <c r="H69" i="2"/>
  <c r="H71" i="2"/>
  <c r="H72" i="2"/>
  <c r="H73" i="2"/>
  <c r="K64" i="3"/>
  <c r="H9" i="4"/>
  <c r="H10" i="4"/>
  <c r="H12" i="4"/>
  <c r="H14" i="4"/>
  <c r="H15" i="4"/>
  <c r="H17" i="4"/>
  <c r="H19" i="4"/>
  <c r="H20" i="4"/>
  <c r="H24" i="4"/>
  <c r="H25" i="4"/>
  <c r="H27" i="4"/>
  <c r="H28" i="4"/>
  <c r="H29" i="4"/>
  <c r="H31" i="4"/>
  <c r="H32" i="4"/>
  <c r="H33" i="4"/>
  <c r="K29" i="3"/>
  <c r="B156" i="4"/>
  <c r="B157" i="4"/>
  <c r="B158" i="4"/>
  <c r="B159" i="4"/>
  <c r="B160" i="4"/>
  <c r="B165" i="4"/>
  <c r="B166" i="4"/>
  <c r="B167" i="4"/>
  <c r="B168" i="4"/>
  <c r="B169" i="4"/>
  <c r="H84" i="4"/>
  <c r="H85" i="4"/>
  <c r="K34" i="3"/>
  <c r="H100" i="4"/>
  <c r="H102" i="4"/>
  <c r="K35" i="3"/>
  <c r="K36" i="3"/>
  <c r="H43" i="2"/>
  <c r="H46" i="2"/>
  <c r="H47" i="2"/>
  <c r="H49" i="2"/>
  <c r="H50" i="2"/>
  <c r="H51" i="2"/>
  <c r="H52" i="2"/>
  <c r="K22" i="3"/>
  <c r="H24" i="2"/>
  <c r="H25" i="2"/>
  <c r="H27" i="2"/>
  <c r="H29" i="2"/>
  <c r="H30" i="2"/>
  <c r="H32" i="2"/>
  <c r="H33" i="2"/>
  <c r="H34" i="2"/>
  <c r="H36" i="2"/>
  <c r="H37" i="2"/>
  <c r="H38" i="2"/>
  <c r="K21" i="3"/>
  <c r="H10" i="2"/>
  <c r="H11" i="2"/>
  <c r="H13" i="2"/>
  <c r="H15" i="2"/>
  <c r="H16" i="2"/>
  <c r="H18" i="2"/>
  <c r="H19" i="2"/>
  <c r="H20" i="2"/>
  <c r="K20" i="3"/>
  <c r="K23" i="3"/>
  <c r="H28" i="6"/>
  <c r="H26" i="6"/>
  <c r="H25" i="6"/>
  <c r="H30" i="6"/>
  <c r="H31" i="6"/>
  <c r="H33" i="6"/>
  <c r="H34" i="6"/>
  <c r="H35" i="6"/>
  <c r="B30" i="1"/>
  <c r="B31" i="1"/>
  <c r="B32" i="1"/>
  <c r="B33" i="1"/>
  <c r="B34" i="1"/>
  <c r="B35" i="1"/>
  <c r="B36" i="1"/>
  <c r="B102" i="1"/>
  <c r="B103" i="1"/>
  <c r="B104" i="1"/>
  <c r="B105" i="1"/>
  <c r="B106" i="1"/>
  <c r="B74" i="1"/>
  <c r="B75" i="1"/>
  <c r="B76" i="1"/>
  <c r="B77" i="1"/>
  <c r="B78" i="1"/>
  <c r="B79" i="1"/>
  <c r="B80" i="1"/>
  <c r="B81" i="1"/>
  <c r="B82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H47" i="4"/>
  <c r="H48" i="4"/>
  <c r="H49" i="4"/>
  <c r="K30" i="3"/>
  <c r="K31" i="3"/>
  <c r="H120" i="4"/>
  <c r="H117" i="4"/>
  <c r="H118" i="4"/>
  <c r="H122" i="4"/>
  <c r="H124" i="4"/>
  <c r="H125" i="4"/>
  <c r="H126" i="4"/>
  <c r="K38" i="3"/>
  <c r="H135" i="4"/>
  <c r="H132" i="4"/>
  <c r="H133" i="4"/>
  <c r="H137" i="4"/>
  <c r="H139" i="4"/>
  <c r="H140" i="4"/>
  <c r="H141" i="4"/>
  <c r="K39" i="3"/>
  <c r="K40" i="3"/>
  <c r="H46" i="1"/>
  <c r="K9" i="3"/>
  <c r="H108" i="1"/>
  <c r="K13" i="3"/>
  <c r="H37" i="1"/>
  <c r="K8" i="3"/>
  <c r="H70" i="1"/>
  <c r="K10" i="3"/>
  <c r="H84" i="1"/>
  <c r="K11" i="3"/>
  <c r="K54" i="3"/>
  <c r="K46" i="3"/>
  <c r="K47" i="3"/>
  <c r="K56" i="3"/>
  <c r="K55" i="3"/>
  <c r="B21" i="4"/>
  <c r="B24" i="4"/>
  <c r="B25" i="4"/>
  <c r="B26" i="4"/>
  <c r="B27" i="4"/>
  <c r="B28" i="4"/>
  <c r="B29" i="4"/>
  <c r="B30" i="4"/>
  <c r="B31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9" i="6"/>
  <c r="B10" i="6"/>
  <c r="B11" i="6"/>
  <c r="B12" i="6"/>
  <c r="B13" i="6"/>
  <c r="B14" i="6"/>
  <c r="B15" i="6"/>
  <c r="B16" i="6"/>
  <c r="B17" i="6"/>
  <c r="B18" i="6"/>
  <c r="B25" i="6"/>
  <c r="B26" i="6"/>
  <c r="B27" i="6"/>
  <c r="B28" i="6"/>
  <c r="B29" i="6"/>
  <c r="B30" i="6"/>
  <c r="B31" i="6"/>
  <c r="B32" i="6"/>
  <c r="B33" i="6"/>
  <c r="H39" i="6"/>
  <c r="B37" i="4"/>
  <c r="B89" i="4"/>
  <c r="B90" i="4"/>
  <c r="B91" i="4"/>
  <c r="B117" i="4"/>
  <c r="B118" i="4"/>
  <c r="B119" i="4"/>
  <c r="B120" i="4"/>
  <c r="B121" i="4"/>
  <c r="B122" i="4"/>
  <c r="B123" i="4"/>
  <c r="B124" i="4"/>
  <c r="B132" i="4"/>
  <c r="B133" i="4"/>
  <c r="B134" i="4"/>
  <c r="B135" i="4"/>
  <c r="B136" i="4"/>
  <c r="B137" i="4"/>
  <c r="B138" i="4"/>
  <c r="B139" i="4"/>
  <c r="B10" i="2"/>
  <c r="B11" i="2"/>
  <c r="B12" i="2"/>
  <c r="B13" i="2"/>
  <c r="B14" i="2"/>
  <c r="B15" i="2"/>
  <c r="B16" i="2"/>
  <c r="B17" i="2"/>
  <c r="B18" i="2"/>
  <c r="B19" i="2"/>
  <c r="B84" i="4"/>
  <c r="B43" i="2"/>
  <c r="B44" i="2"/>
  <c r="B45" i="2"/>
  <c r="B46" i="2"/>
  <c r="B38" i="4"/>
  <c r="B39" i="4"/>
  <c r="B40" i="4"/>
  <c r="B41" i="4"/>
  <c r="B42" i="4"/>
  <c r="B43" i="4"/>
  <c r="B44" i="4"/>
  <c r="B45" i="4"/>
  <c r="B46" i="4"/>
  <c r="B47" i="4"/>
  <c r="B32" i="4"/>
  <c r="B140" i="4"/>
  <c r="B125" i="4"/>
  <c r="H105" i="4"/>
  <c r="H108" i="4"/>
  <c r="H109" i="4"/>
  <c r="H110" i="4"/>
  <c r="B92" i="4"/>
  <c r="B93" i="4"/>
  <c r="B94" i="4"/>
  <c r="B95" i="4"/>
  <c r="B96" i="4"/>
  <c r="B97" i="4"/>
  <c r="B98" i="4"/>
  <c r="B99" i="4"/>
  <c r="B100" i="4"/>
  <c r="B101" i="4"/>
  <c r="H52" i="4"/>
  <c r="H55" i="4"/>
  <c r="H56" i="4"/>
  <c r="H57" i="4"/>
  <c r="B48" i="4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107" i="1"/>
  <c r="B88" i="1"/>
  <c r="B89" i="1"/>
  <c r="B90" i="1"/>
  <c r="B91" i="1"/>
  <c r="B92" i="1"/>
  <c r="B93" i="1"/>
  <c r="B94" i="1"/>
  <c r="B95" i="1"/>
  <c r="B96" i="1"/>
  <c r="B83" i="1"/>
  <c r="B69" i="1"/>
  <c r="B47" i="2"/>
  <c r="B48" i="2"/>
  <c r="B49" i="2"/>
  <c r="B50" i="2"/>
  <c r="B66" i="2"/>
  <c r="B67" i="2"/>
  <c r="B68" i="2"/>
  <c r="B69" i="2"/>
  <c r="B70" i="2"/>
  <c r="B71" i="2"/>
  <c r="B72" i="2"/>
  <c r="B51" i="2"/>
  <c r="B37" i="2"/>
  <c r="B7" i="1"/>
  <c r="B8" i="1"/>
  <c r="B9" i="1"/>
  <c r="B10" i="1"/>
  <c r="B11" i="1"/>
  <c r="B12" i="1"/>
  <c r="B13" i="1"/>
  <c r="B14" i="1"/>
  <c r="B15" i="1"/>
  <c r="B124" i="1"/>
  <c r="B125" i="1"/>
  <c r="B126" i="1"/>
  <c r="B127" i="1"/>
  <c r="B128" i="1"/>
  <c r="B129" i="1"/>
  <c r="B130" i="1"/>
  <c r="B131" i="1"/>
  <c r="B132" i="1"/>
  <c r="B133" i="1"/>
  <c r="B134" i="1"/>
  <c r="B97" i="1"/>
  <c r="B135" i="1"/>
  <c r="B136" i="1"/>
  <c r="B16" i="1"/>
  <c r="H144" i="4"/>
  <c r="H147" i="4"/>
  <c r="H148" i="4"/>
  <c r="H149" i="4"/>
  <c r="K48" i="3"/>
  <c r="K49" i="3"/>
  <c r="K41" i="3"/>
  <c r="K42" i="3"/>
  <c r="K24" i="3"/>
  <c r="K25" i="3"/>
  <c r="H56" i="2"/>
  <c r="H59" i="2"/>
  <c r="B41" i="1"/>
  <c r="B42" i="1"/>
  <c r="B43" i="1"/>
  <c r="B44" i="1"/>
  <c r="A41" i="1"/>
  <c r="A42" i="1"/>
  <c r="A43" i="1"/>
  <c r="A44" i="1"/>
  <c r="B21" i="1"/>
  <c r="B22" i="1"/>
  <c r="B23" i="1"/>
  <c r="B24" i="1"/>
  <c r="B25" i="1"/>
  <c r="B34" i="6"/>
  <c r="H42" i="6"/>
  <c r="H43" i="6"/>
  <c r="H44" i="6"/>
  <c r="H60" i="2"/>
  <c r="H61" i="2"/>
  <c r="H26" i="1"/>
  <c r="K7" i="3"/>
  <c r="H98" i="1"/>
  <c r="K12" i="3"/>
  <c r="H17" i="1"/>
  <c r="K6" i="3"/>
  <c r="K14" i="3"/>
  <c r="H112" i="1"/>
  <c r="H115" i="1"/>
  <c r="H116" i="1"/>
  <c r="H117" i="1"/>
  <c r="K53" i="3"/>
  <c r="K57" i="3"/>
  <c r="K15" i="3"/>
  <c r="K16" i="3"/>
  <c r="K60" i="3"/>
  <c r="K61" i="3"/>
  <c r="K58" i="3"/>
  <c r="K59" i="3"/>
</calcChain>
</file>

<file path=xl/sharedStrings.xml><?xml version="1.0" encoding="utf-8"?>
<sst xmlns="http://schemas.openxmlformats.org/spreadsheetml/2006/main" count="1111" uniqueCount="305">
  <si>
    <t>MAÎTRE D'OUVRAGE</t>
  </si>
  <si>
    <t xml:space="preserve">SARL Immobilière de Juillan </t>
  </si>
  <si>
    <t xml:space="preserve">Bâtiment 8 </t>
  </si>
  <si>
    <t xml:space="preserve">Caserne d'Espagne </t>
  </si>
  <si>
    <t xml:space="preserve">32000 AUCH </t>
  </si>
  <si>
    <t>MAÎTRE D'ŒUVRE</t>
  </si>
  <si>
    <t xml:space="preserve">Atelier d'architecture Airoldi </t>
  </si>
  <si>
    <t xml:space="preserve">6 rue Eugène Sue </t>
  </si>
  <si>
    <t xml:space="preserve">AMO AUDIOVISUEL </t>
  </si>
  <si>
    <t>MTCE</t>
  </si>
  <si>
    <t xml:space="preserve">11 Rue Edgar Poe </t>
  </si>
  <si>
    <t>86240 Fontaine Le Comte</t>
  </si>
  <si>
    <t>Tél. : 05 49 00 10 76</t>
  </si>
  <si>
    <t>mtce@mtce.fr</t>
  </si>
  <si>
    <t>Réhabilitation d'un Bâtiment</t>
  </si>
  <si>
    <t>patrimonial en Bureaux</t>
  </si>
  <si>
    <t>Équipements audiovisuels</t>
  </si>
  <si>
    <t>LOT AUDIOVISUEL</t>
  </si>
  <si>
    <t>FOURNITURE ET INSTALLATIONS D'EQUIPEMENTS AUDIOVISUELS</t>
  </si>
  <si>
    <t>DPGF</t>
  </si>
  <si>
    <t>DÉCOMPOSITION DE PRIX GLOBAL ET FORFAITAIRE</t>
  </si>
  <si>
    <t>1A. SALLE EVENEMENTIELLE</t>
  </si>
  <si>
    <t>Désignation</t>
  </si>
  <si>
    <t>Référence</t>
  </si>
  <si>
    <t>Marque</t>
  </si>
  <si>
    <t>Qté</t>
  </si>
  <si>
    <t>PU HT</t>
  </si>
  <si>
    <t>PT HT</t>
  </si>
  <si>
    <t>1.</t>
  </si>
  <si>
    <t> </t>
  </si>
  <si>
    <t xml:space="preserve">DIFFUSION AUDIO PRINCIPALE PLAFONNIER </t>
  </si>
  <si>
    <t>A</t>
  </si>
  <si>
    <t xml:space="preserve">Diffusion Audio Ambiance </t>
  </si>
  <si>
    <t xml:space="preserve">Enceintes 2 voies6,5'' suspendus noire </t>
  </si>
  <si>
    <t xml:space="preserve">Accroches </t>
  </si>
  <si>
    <t xml:space="preserve">Caisson de grave </t>
  </si>
  <si>
    <t xml:space="preserve">Caisson de grave 10'' posé au sol </t>
  </si>
  <si>
    <t xml:space="preserve">Amplifcation </t>
  </si>
  <si>
    <t xml:space="preserve">Amplificateur 4 x 100W 100 volts </t>
  </si>
  <si>
    <t xml:space="preserve">accessoires d'intégration </t>
  </si>
  <si>
    <t>Installation</t>
  </si>
  <si>
    <t>Câblages et connectique</t>
  </si>
  <si>
    <t>Ens.</t>
  </si>
  <si>
    <t>Main d'œuvre installation, réglages et programmation</t>
  </si>
  <si>
    <t xml:space="preserve">Sous-Total DIFFUSION AUDIO PRINCIPALE HT </t>
  </si>
  <si>
    <t>2.</t>
  </si>
  <si>
    <t xml:space="preserve">DIFFUSION MAL ENTENDANT </t>
  </si>
  <si>
    <t>B</t>
  </si>
  <si>
    <t>Système mal entendant</t>
  </si>
  <si>
    <t>Serveur wifi Malentendants</t>
  </si>
  <si>
    <t>Licence Wifi Malentendants</t>
  </si>
  <si>
    <t>Sous-Total DIFFUSION AUDIO MAL ENTENDANT HT</t>
  </si>
  <si>
    <t>3.</t>
  </si>
  <si>
    <t xml:space="preserve">DIFFUSION VIDEO PRINCIPAL </t>
  </si>
  <si>
    <t>C</t>
  </si>
  <si>
    <t>Diffusion vidéo Grand Écran LED</t>
  </si>
  <si>
    <t>Ecran LED All In One LED 1.5m L 306,4 x H 183,2 x P 3,10 (cm)</t>
  </si>
  <si>
    <t>Panels "SPARE"</t>
  </si>
  <si>
    <t>inclus</t>
  </si>
  <si>
    <t>Structure spécifique écran LED</t>
  </si>
  <si>
    <t xml:space="preserve">Support moniteur All In One </t>
  </si>
  <si>
    <t xml:space="preserve">Sous-Total DIFFUSION VIDEO HT </t>
  </si>
  <si>
    <t>4.</t>
  </si>
  <si>
    <t xml:space="preserve">DIFFUSION VIDEO RETOUR </t>
  </si>
  <si>
    <t>D</t>
  </si>
  <si>
    <t>Retour vidéo et informatique fixes</t>
  </si>
  <si>
    <t>Écran 32" vidéo et informatique 4K</t>
  </si>
  <si>
    <t xml:space="preserve">Support Incliné pour écran retour </t>
  </si>
  <si>
    <t xml:space="preserve">Sous-Total DIFFUSION VIDEO RETOUR HT </t>
  </si>
  <si>
    <t>7.</t>
  </si>
  <si>
    <t>AUDIO REGIE</t>
  </si>
  <si>
    <t>E</t>
  </si>
  <si>
    <t>Traitement de son</t>
  </si>
  <si>
    <t>Switch réseau spécifique DANTE 26 ports</t>
  </si>
  <si>
    <t>Processeur audio numérique Matrice DSP 8 I/O 16x16 8AEC</t>
  </si>
  <si>
    <t xml:space="preserve">Licence Dante 16X16 pour Processeur Audio numérique </t>
  </si>
  <si>
    <t>Monitoring audio régie</t>
  </si>
  <si>
    <t>Casque d'écoute</t>
  </si>
  <si>
    <t xml:space="preserve"> Pupitre de conférence</t>
  </si>
  <si>
    <t xml:space="preserve">Pupitre plexiglass existant  </t>
  </si>
  <si>
    <t>Capsule Cardioïde pour microphone</t>
  </si>
  <si>
    <t xml:space="preserve">Base antivibratoire pour microphone Col de cygne </t>
  </si>
  <si>
    <t>Infrastructure câblages</t>
  </si>
  <si>
    <t xml:space="preserve">Module de connection mural Dante 2 IN mic Lin </t>
  </si>
  <si>
    <t>Boitier de Raccordement pour pupitre Dante to 4x entrées micro XLR(48V)</t>
  </si>
  <si>
    <t>Microphones HF et embase HF</t>
  </si>
  <si>
    <t xml:space="preserve">Récepteur HF Dante mutlchannel - 8 canaux </t>
  </si>
  <si>
    <t xml:space="preserve">Emetteur Main </t>
  </si>
  <si>
    <t xml:space="preserve">Ensemble chargeurs Microphone main </t>
  </si>
  <si>
    <t xml:space="preserve">Batterie de Spare </t>
  </si>
  <si>
    <t xml:space="preserve">Sous-Total REGIE AUDIO HT </t>
  </si>
  <si>
    <t>8.</t>
  </si>
  <si>
    <t>VIDEO RÉGIE</t>
  </si>
  <si>
    <t>F</t>
  </si>
  <si>
    <t>Source vidéo</t>
  </si>
  <si>
    <t xml:space="preserve">Système de connexion sans fil </t>
  </si>
  <si>
    <t>Lecteur réseau + carte SD</t>
  </si>
  <si>
    <t>Commutation vidéo</t>
  </si>
  <si>
    <t xml:space="preserve">Plastron de raccordement  IP 1 entrée Encodeur HDMI </t>
  </si>
  <si>
    <t xml:space="preserve">Boîtier IP 1 entrée Encodeur HDMI </t>
  </si>
  <si>
    <t>Boîtier IP 1 Encodeur Décodeur scaler HDMI + DANTE</t>
  </si>
  <si>
    <t xml:space="preserve">Boitier IP 1 Encodeur Décodeur scaler HDMI AES67 - DANTE </t>
  </si>
  <si>
    <t xml:space="preserve">Sous-Total REGIE VIDEO HT </t>
  </si>
  <si>
    <t>9.</t>
  </si>
  <si>
    <t>AUTOMATION</t>
  </si>
  <si>
    <t>G</t>
  </si>
  <si>
    <t xml:space="preserve">Automate et Gestion Salle </t>
  </si>
  <si>
    <t>Contrôleur Automate cf CCTP</t>
  </si>
  <si>
    <t>Tablette de gestion tactile sur table</t>
  </si>
  <si>
    <t xml:space="preserve">Accessoires </t>
  </si>
  <si>
    <t xml:space="preserve">Interface DALI </t>
  </si>
  <si>
    <t>Contrôle Régie</t>
  </si>
  <si>
    <t xml:space="preserve">PC gestion fournis par MOA - à Valider </t>
  </si>
  <si>
    <t>Installation et câblages / Programmation</t>
  </si>
  <si>
    <t>Programmation Automate</t>
  </si>
  <si>
    <t xml:space="preserve">Sous-Total AUTOMATION HT </t>
  </si>
  <si>
    <t>10.</t>
  </si>
  <si>
    <t xml:space="preserve">INFRASTRUCTURE AUDIOVISUELLE </t>
  </si>
  <si>
    <t>H</t>
  </si>
  <si>
    <t>Baie technique et mobilier régie</t>
  </si>
  <si>
    <t>Baie technique AV régie 42 U cf CCTP 600x800</t>
  </si>
  <si>
    <t>Onduleur 1000 VA Rackable Smart-UPS</t>
  </si>
  <si>
    <t>Stabilisateur de Tension 9 sorties</t>
  </si>
  <si>
    <t xml:space="preserve">Sous-Total INFRASTRUCTURE AUDIOVISUEL HT </t>
  </si>
  <si>
    <t>TOTAUX</t>
  </si>
  <si>
    <t>TOTAL ÉQUIPEMENTS HT</t>
  </si>
  <si>
    <t>Formation</t>
  </si>
  <si>
    <t>ESPACE DE CONFERENCE TERRA NOVA 2 - TOTAL GÉNÉRAL HT</t>
  </si>
  <si>
    <t>TVA 20,00%</t>
  </si>
  <si>
    <t>TOTAL GÉNÉRAL TTC</t>
  </si>
  <si>
    <t xml:space="preserve">PSE4 - Captation Vidéo/ Visio/ Enregistrement Streaming </t>
  </si>
  <si>
    <t>P4.</t>
  </si>
  <si>
    <t xml:space="preserve">CAPTATION VIDEO </t>
  </si>
  <si>
    <t>Prise de vues pour visio-conférence, enregistrement et streaming</t>
  </si>
  <si>
    <t xml:space="preserve">Caméra PTZ </t>
  </si>
  <si>
    <t>Support 1 caméra sur mesure mural sur silent block blanc</t>
  </si>
  <si>
    <t xml:space="preserve">Serveur de gestion Automatisé </t>
  </si>
  <si>
    <t xml:space="preserve">Convertisseur NDI to HDMI </t>
  </si>
  <si>
    <t xml:space="preserve">Service Pro constructeur </t>
  </si>
  <si>
    <t xml:space="preserve">Enregsitreur / Streamer </t>
  </si>
  <si>
    <t xml:space="preserve">Enregistreur streamer UHD 4K 2 canaux </t>
  </si>
  <si>
    <t>Visio-conférence</t>
  </si>
  <si>
    <t>Boîtier IP 1 entrée Encodeur HDMI 4:4:4</t>
  </si>
  <si>
    <t xml:space="preserve">USB sur réseau avec routage, télécommande </t>
  </si>
  <si>
    <t xml:space="preserve">Sous-Total Plus Value PSE4  HT </t>
  </si>
  <si>
    <t>Câblage</t>
  </si>
  <si>
    <t>MO</t>
  </si>
  <si>
    <t>1B. NIVEAU RDC</t>
  </si>
  <si>
    <t xml:space="preserve">1B -1 - Espace de réception </t>
  </si>
  <si>
    <t xml:space="preserve">SYSTÈME TOUT EN UN DIFFUSION  VIDEO / VISIOCONFERENCE </t>
  </si>
  <si>
    <t xml:space="preserve">Diffusion Vidéo </t>
  </si>
  <si>
    <t>Moniteur 85'' pouces UHD 4K Haze mini 47%, 24/7</t>
  </si>
  <si>
    <t xml:space="preserve">Support mobile Forte charge </t>
  </si>
  <si>
    <t xml:space="preserve">Visioconférence  Principale </t>
  </si>
  <si>
    <t xml:space="preserve">Système de visioconférence tout en Un </t>
  </si>
  <si>
    <t xml:space="preserve">Sources Vidéo </t>
  </si>
  <si>
    <t>Système de connexion sans fil (Interface Visioconférence)</t>
  </si>
  <si>
    <t>Installation et câblages</t>
  </si>
  <si>
    <t>câblages et accessoires</t>
  </si>
  <si>
    <t>Main d'œuvre installation</t>
  </si>
  <si>
    <t xml:space="preserve">Sous-Total SYSTÈME TOUT EN UN DIFFUSION  VIDEO / VISIOCONFERENCE HT </t>
  </si>
  <si>
    <t xml:space="preserve">DIFFUSION AUDIO ET COMPLEMENTS </t>
  </si>
  <si>
    <t>Enceintes 2 voies directives compactes</t>
  </si>
  <si>
    <t>Support mural</t>
  </si>
  <si>
    <t xml:space="preserve">Caisson de grave 8'' posé au sol </t>
  </si>
  <si>
    <t xml:space="preserve">Sources Audio </t>
  </si>
  <si>
    <t xml:space="preserve">Sous-Total DIFFUSION AUDIO ET COMPLEMENTS HT </t>
  </si>
  <si>
    <t>INFRASTRUCTURE AUDIOVISUELLE ET AUTOMATION</t>
  </si>
  <si>
    <t>I</t>
  </si>
  <si>
    <t xml:space="preserve">Infrastructure AV </t>
  </si>
  <si>
    <t>Intégration des équipements dans baie technique mutualisé EVENT</t>
  </si>
  <si>
    <t xml:space="preserve">Contrôleur Automate mutualisé salle Events </t>
  </si>
  <si>
    <t>Inclus</t>
  </si>
  <si>
    <t>Tablette de gestion tactile mural 5''</t>
  </si>
  <si>
    <t>Ensemble Interfaces d'automation</t>
  </si>
  <si>
    <t>Main d'œuvre réglages et programmation Automate</t>
  </si>
  <si>
    <t xml:space="preserve">Sous-Total INFRASTRUCTURE AUDIOVISUELLE ET AUTOMATION HT </t>
  </si>
  <si>
    <t>ESPACE DE RECEPTION - TOTAL GÉNÉRAL HT</t>
  </si>
  <si>
    <t>P1.</t>
  </si>
  <si>
    <t>PSE1 -  Affichage dynamique - Espace Accueil</t>
  </si>
  <si>
    <t>Moniteur 43'' UHD 4K Haze mini 47%, 24/7</t>
  </si>
  <si>
    <t xml:space="preserve">Support mural moniteur </t>
  </si>
  <si>
    <t xml:space="preserve">Lecteur média </t>
  </si>
  <si>
    <t xml:space="preserve">Lecteur média pour affichage dynamique </t>
  </si>
  <si>
    <t>Sous-Total Plus Value PSE1 HT</t>
  </si>
  <si>
    <t xml:space="preserve">2. NIVEAU MEZZANINE </t>
  </si>
  <si>
    <t xml:space="preserve">2-1 SALLE DE CONFERENCE  </t>
  </si>
  <si>
    <t xml:space="preserve">Support mural Forte charge mural </t>
  </si>
  <si>
    <t>Platine Extendeur USB-C</t>
  </si>
  <si>
    <t>Extendeur USB-C</t>
  </si>
  <si>
    <t>Dock USB-C chargeur</t>
  </si>
  <si>
    <t xml:space="preserve">Distribution des signaux </t>
  </si>
  <si>
    <t xml:space="preserve">Processing Audio </t>
  </si>
  <si>
    <t>Processeur audio numérique Dante 64x64 - 8 AEC</t>
  </si>
  <si>
    <t>Automate</t>
  </si>
  <si>
    <t xml:space="preserve">TOTAL SALLE DE CONFERENCE - MEZZANINE </t>
  </si>
  <si>
    <t>TOTAL EQUIPEMENTS ET MO HT</t>
  </si>
  <si>
    <t xml:space="preserve">TOTAL SALLE DE CONFERENCE - MEZZANINE HT </t>
  </si>
  <si>
    <t>TOTAL SALLE DE CONFERENCE - MEZZANINE TTC</t>
  </si>
  <si>
    <t xml:space="preserve">2-2 SALLE DE REUNION - ATELIER DE CREATIVITE </t>
  </si>
  <si>
    <t>Moniteur tactile 86'' pouces UHD 4K</t>
  </si>
  <si>
    <t xml:space="preserve">Support mobile Forte charge mural </t>
  </si>
  <si>
    <t xml:space="preserve">Plastron de raccordement sur mesure </t>
  </si>
  <si>
    <t xml:space="preserve">Rack Infrastructure </t>
  </si>
  <si>
    <t>Rack mural 12 U</t>
  </si>
  <si>
    <t xml:space="preserve">Mutualisé Processeur Audio </t>
  </si>
  <si>
    <t xml:space="preserve">TOTAL SALLE DE REUNION - ATELIER DE CREATIVITE - MEZZANINE </t>
  </si>
  <si>
    <t xml:space="preserve">TOTAL SALLE DE REUNION - ATELIER DE CREATIVITE  - MEZZANINE HT </t>
  </si>
  <si>
    <t>TOTAL SALLE DE REUNION - ATELIER DE CREATIVITE  - MEZZANINE TTC</t>
  </si>
  <si>
    <t xml:space="preserve">3-3 BUREAU A LOUER </t>
  </si>
  <si>
    <t xml:space="preserve">B-3. BUREAU A LOUER </t>
  </si>
  <si>
    <t>Moniteur 55'' UHD 4K Haze mini 47%, 24/7</t>
  </si>
  <si>
    <t>Système de visio conférence</t>
  </si>
  <si>
    <t xml:space="preserve">Système de visio conférence tout en un </t>
  </si>
  <si>
    <t xml:space="preserve">Compléments équipement AV </t>
  </si>
  <si>
    <t xml:space="preserve">                      Sous Total C-3  BUREAU DIRECTION GENERALE HT</t>
  </si>
  <si>
    <t>3-4 SALLE DE REUNION</t>
  </si>
  <si>
    <t>TOTAL NIVEAU MEZZANINE</t>
  </si>
  <si>
    <t>TOTAL NIVEAU MEZZANINE HT</t>
  </si>
  <si>
    <t xml:space="preserve"> NIVEAU MEZZANINE - TOTAL HT </t>
  </si>
  <si>
    <t>NIVEAU MEZZANINE TOTAL TTC</t>
  </si>
  <si>
    <t>P2.</t>
  </si>
  <si>
    <t>PSE 2 - DIFFUSION MAL ENTENDANT Espace Conférence</t>
  </si>
  <si>
    <t>Sous-Total Plus Value PSE2 HT</t>
  </si>
  <si>
    <t>P3.</t>
  </si>
  <si>
    <t>PSE 3 - DIFFUSION MAL ENTENDANT Espace Créativité</t>
  </si>
  <si>
    <t>Sous-Total Plus Value PSE3 HT</t>
  </si>
  <si>
    <t>3. NIVEAU R+1</t>
  </si>
  <si>
    <t>3-1  SDR 9 places</t>
  </si>
  <si>
    <t>SDR Moyennes 8-12</t>
  </si>
  <si>
    <t>Moniteur 75'' UHD 4K Haze mini 47%, 24/7</t>
  </si>
  <si>
    <t>Câblages et accessoires</t>
  </si>
  <si>
    <t xml:space="preserve">                                                 Sous Total SDR 8-12 places - HT</t>
  </si>
  <si>
    <t>3-2  BUREAU PRESIDENT / DIRECTION GENERALE mutualisable</t>
  </si>
  <si>
    <t xml:space="preserve">C-2  BUREAU PRESIDENT </t>
  </si>
  <si>
    <t>Support mobile Standard</t>
  </si>
  <si>
    <t xml:space="preserve">                      Sous Total C-2  BUREAU PRESIDENT HT</t>
  </si>
  <si>
    <t xml:space="preserve">TOTAL ESPACES SPÉCIFIQUES </t>
  </si>
  <si>
    <t xml:space="preserve">NIVEAU R+1 - TOTAL HT </t>
  </si>
  <si>
    <t>TOTAL TTC</t>
  </si>
  <si>
    <t xml:space="preserve">RECAPITULATIF DPGF </t>
  </si>
  <si>
    <t xml:space="preserve">1A - Niveau RDC - SALLE EVENEMENTIELLE </t>
  </si>
  <si>
    <t>PROJET - IndA 071725</t>
  </si>
  <si>
    <t xml:space="preserve">DIFFUSION AUDIO PRINCIPALE </t>
  </si>
  <si>
    <t xml:space="preserve">AUDIO REGIE </t>
  </si>
  <si>
    <t>VIDEO REGIE</t>
  </si>
  <si>
    <t xml:space="preserve">AUTOMATION </t>
  </si>
  <si>
    <t>Total 1A - Niveau RDC - SALLE EVENEMENTIELLE HT</t>
  </si>
  <si>
    <t>TVA 20%</t>
  </si>
  <si>
    <t>Total 1A - Niveau RDC - SALLE EVENEMENTIELLE  TTC</t>
  </si>
  <si>
    <t xml:space="preserve">1B - Niveau RDC - ESPACES COMPLEMENTAIRES  </t>
  </si>
  <si>
    <t>1B-1</t>
  </si>
  <si>
    <t xml:space="preserve">ESPACE DE RECEPTION </t>
  </si>
  <si>
    <t>1B-1.1</t>
  </si>
  <si>
    <t>SYSTÈME TOUT EN UN DIFFUSION  VIDEO / VISIOCONFERENCE</t>
  </si>
  <si>
    <t>1B-1.2</t>
  </si>
  <si>
    <t xml:space="preserve">DIFFUSION AUDIO AMBIANCE ET COMPLEMENTS </t>
  </si>
  <si>
    <t>1B-1.3</t>
  </si>
  <si>
    <t>Total 1B - Niveau RDC - ESPACES COMPLEMENTAIRES HT</t>
  </si>
  <si>
    <t>Total 1B - Niveau RDC - ESPACES COMPLEMENTAIRES TTC</t>
  </si>
  <si>
    <t xml:space="preserve">2 - Niveau MEZZANINE - ESPACES AVEC EQUIPEMENTS AUDIOVISUELS </t>
  </si>
  <si>
    <t>2-1.</t>
  </si>
  <si>
    <t xml:space="preserve">SALLE DE CONFERENCE - 40 Places </t>
  </si>
  <si>
    <t>Sous Total - Salle de conférence - 40 P. HT</t>
  </si>
  <si>
    <t>2-2.</t>
  </si>
  <si>
    <t xml:space="preserve">SALLE DE CREATIVITE - 24 Places </t>
  </si>
  <si>
    <t>Sous Total - Salle de créativité - 24 P. HT</t>
  </si>
  <si>
    <t>2-3.</t>
  </si>
  <si>
    <t xml:space="preserve">BUREAU A LOUER </t>
  </si>
  <si>
    <t xml:space="preserve">SALLE DE REUNION A LOUER </t>
  </si>
  <si>
    <t>Total 2 - Niveau MEZZANINE - ESPACES AVEC EQUIPEMENTS AUDIOVISUELS HT</t>
  </si>
  <si>
    <t>Total 2 - Niveau MEZZANINE - ESPACES AVEC EQUIPEMENTS AUDIOVISUELS TTC</t>
  </si>
  <si>
    <t xml:space="preserve">3 - Niveau R+1  - ESPACES AVEC EQUIPEMENTS AUDIOVISUELS </t>
  </si>
  <si>
    <t>3.1.</t>
  </si>
  <si>
    <t>SALLE DE REUNION - 10 places</t>
  </si>
  <si>
    <t>3.2.</t>
  </si>
  <si>
    <t>BUREAU PRESIDENT - DIRECTION GENERALE Mutualisable</t>
  </si>
  <si>
    <t>Total Niveau R+1  - ESPACES AVEC EQUIPEMENTS AUDIOVISUELS HT</t>
  </si>
  <si>
    <t>Total Niveau R+1  - ESPACES AVEC EQUIPEMENTS AUDIOVISUELS TTC</t>
  </si>
  <si>
    <t xml:space="preserve">TOTAL RECAPITULATIF PROJET </t>
  </si>
  <si>
    <t>1A.</t>
  </si>
  <si>
    <t xml:space="preserve">Niveau RDC - SALLE EVENEMENTIELLE </t>
  </si>
  <si>
    <t>1B.</t>
  </si>
  <si>
    <t xml:space="preserve">Niveau RDC - ESPACES COMPLEMENTAIRES  </t>
  </si>
  <si>
    <t xml:space="preserve">Niveau MEZZANINE - ESPACES AVEC EQUIPEMENTS AUDIOVISUELS </t>
  </si>
  <si>
    <t xml:space="preserve">3. </t>
  </si>
  <si>
    <t xml:space="preserve">Niveau R+1 - ESPACES AVEC EQUIPEMENTS AUDIOVISUELS </t>
  </si>
  <si>
    <t xml:space="preserve">Total Projet Réhabilitation d'un Bâtiment patrimonial en Bureaux - AUDIOVISUEL HT </t>
  </si>
  <si>
    <t>Total Projet Réhabilitation d'un Bâtiment patrimonial en Bureaux - AUDIOVISUEL TTC</t>
  </si>
  <si>
    <t>Annexes</t>
  </si>
  <si>
    <t xml:space="preserve">Formations tous espaces </t>
  </si>
  <si>
    <t xml:space="preserve">Maintenance Préventive  1 an </t>
  </si>
  <si>
    <t xml:space="preserve">PSE - Tous espaces </t>
  </si>
  <si>
    <t>OPTIONS PSE</t>
  </si>
  <si>
    <t xml:space="preserve">PSE 1. </t>
  </si>
  <si>
    <t>Plus Value Affichage dynamique  - Espaces Accueil</t>
  </si>
  <si>
    <t xml:space="preserve">PSE 2. </t>
  </si>
  <si>
    <t>Plus Value - Système de diffusion Wifi Mal entendant - Espace Conférence Mezzanine</t>
  </si>
  <si>
    <t xml:space="preserve">PSE 3. </t>
  </si>
  <si>
    <t>Plus Value - Système de diffusion Wifi Mal entendant - Espace Créativité Mezzanine</t>
  </si>
  <si>
    <t xml:space="preserve">PSE 4. </t>
  </si>
  <si>
    <t>Plus Value - Captation Vidéo/ Visio / Enregistrement streaming- Espace de conférence RDC</t>
  </si>
  <si>
    <t xml:space="preserve">DCE -Projet Réhabilitation d'un Bâtiment patrimonial en Bureaux Équipements audiovisuels_DPGF fournitures et Installation Équipements Audiovisuels </t>
  </si>
  <si>
    <t xml:space="preserve">DCE - Projet Réhabilitation d'un Bâtiment patrimonial en Bureaux Équipements audiovisuels_DPGF fournitures et Installation Équipements Audiovisuels </t>
  </si>
  <si>
    <t xml:space="preserve">ESTIMATION PHASE DCE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</si>
</sst>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_);[Red]\(#,##0.00\ &quot;€&quot;\)"/>
    <numFmt numFmtId="164" formatCode="#,##0.00\ &quot;€&quot;;[Red]\-#,##0.00\ &quot;€&quot;"/>
    <numFmt numFmtId="165" formatCode="_-* #,##0.00\ [$€-40C]_-;\-* #,##0.00\ [$€-40C]_-;_-* &quot;-&quot;??\ [$€-40C]_-;_-@_-"/>
    <numFmt numFmtId="166" formatCode="#,##0.00\ &quot;€&quot;"/>
  </numFmts>
  <fonts count="45">
    <font>
      <sz val="12"/>
      <color theme="1"/>
      <name val="Aptos Narrow"/>
      <family val="2"/>
      <scheme val="minor"/>
    </font>
    <font>
      <sz val="9"/>
      <color theme="1"/>
      <name val="Verdana"/>
      <family val="2"/>
    </font>
    <font>
      <sz val="9"/>
      <color theme="0"/>
      <name val="Verdana"/>
      <family val="2"/>
    </font>
    <font>
      <b/>
      <sz val="15"/>
      <color rgb="FF4472C4"/>
      <name val="Verdana"/>
      <family val="2"/>
    </font>
    <font>
      <sz val="15"/>
      <color rgb="FF4472C4"/>
      <name val="Verdana"/>
      <family val="2"/>
    </font>
    <font>
      <b/>
      <sz val="9"/>
      <color rgb="FFFF0000"/>
      <name val="Verdana"/>
      <family val="2"/>
    </font>
    <font>
      <b/>
      <sz val="12"/>
      <color rgb="FFFFFFFF"/>
      <name val="Verdana"/>
      <family val="2"/>
    </font>
    <font>
      <sz val="9"/>
      <color rgb="FFFF0000"/>
      <name val="Verdana"/>
      <family val="2"/>
    </font>
    <font>
      <b/>
      <sz val="9"/>
      <color rgb="FF4472C4"/>
      <name val="Verdana"/>
      <family val="2"/>
    </font>
    <font>
      <sz val="9"/>
      <color rgb="FF4472C4"/>
      <name val="Verdana"/>
      <family val="2"/>
    </font>
    <font>
      <sz val="9"/>
      <color rgb="FF000000"/>
      <name val="Verdana"/>
      <family val="2"/>
    </font>
    <font>
      <b/>
      <sz val="9"/>
      <color theme="4"/>
      <name val="Verdana"/>
      <family val="2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b/>
      <sz val="14"/>
      <color rgb="FF538DD5"/>
      <name val="Arial"/>
      <family val="2"/>
    </font>
    <font>
      <b/>
      <sz val="9"/>
      <color rgb="FF00B050"/>
      <name val="Verdana"/>
      <family val="2"/>
    </font>
    <font>
      <b/>
      <sz val="9"/>
      <name val="Verdana"/>
      <family val="2"/>
    </font>
    <font>
      <b/>
      <sz val="9"/>
      <color rgb="FF0070C0"/>
      <name val="Verdana"/>
      <family val="2"/>
    </font>
    <font>
      <b/>
      <sz val="9"/>
      <color rgb="FF538DD5"/>
      <name val="Verdana"/>
      <family val="2"/>
    </font>
    <font>
      <sz val="9"/>
      <name val="Verdana"/>
      <family val="2"/>
    </font>
    <font>
      <sz val="14"/>
      <color theme="1"/>
      <name val="Verdana"/>
      <family val="2"/>
    </font>
    <font>
      <b/>
      <sz val="20"/>
      <color theme="0"/>
      <name val="Verdana"/>
      <family val="2"/>
    </font>
    <font>
      <b/>
      <sz val="16"/>
      <color theme="0"/>
      <name val="Verdana"/>
      <family val="2"/>
    </font>
    <font>
      <b/>
      <sz val="10"/>
      <color theme="0"/>
      <name val="Verdana"/>
      <family val="2"/>
    </font>
    <font>
      <sz val="14"/>
      <color rgb="FF000000"/>
      <name val="Verdana"/>
      <family val="2"/>
    </font>
    <font>
      <b/>
      <sz val="14"/>
      <color rgb="FF000000"/>
      <name val="Verdana"/>
      <family val="2"/>
    </font>
    <font>
      <b/>
      <sz val="14"/>
      <color theme="1"/>
      <name val="Verdana"/>
      <family val="2"/>
    </font>
    <font>
      <b/>
      <sz val="14"/>
      <color rgb="FF4472C4"/>
      <name val="Verdana"/>
      <family val="2"/>
    </font>
    <font>
      <b/>
      <sz val="14"/>
      <color rgb="FF002060"/>
      <name val="Verdana"/>
      <family val="2"/>
    </font>
    <font>
      <b/>
      <sz val="16"/>
      <color theme="1"/>
      <name val="Verdana"/>
      <family val="2"/>
    </font>
    <font>
      <b/>
      <sz val="10"/>
      <color theme="1"/>
      <name val="Verdana"/>
      <family val="2"/>
    </font>
    <font>
      <b/>
      <i/>
      <sz val="12"/>
      <color theme="1"/>
      <name val="Myriad Pro"/>
    </font>
    <font>
      <sz val="12"/>
      <color theme="1"/>
      <name val="Myriad Pro"/>
    </font>
    <font>
      <b/>
      <sz val="10"/>
      <color theme="1"/>
      <name val="Arial"/>
      <family val="2"/>
    </font>
    <font>
      <b/>
      <sz val="24"/>
      <color theme="1"/>
      <name val="Myriad Pro"/>
    </font>
    <font>
      <sz val="10"/>
      <color theme="1"/>
      <name val="Arial"/>
      <family val="2"/>
    </font>
    <font>
      <sz val="24"/>
      <color theme="1"/>
      <name val="Myriad Pro"/>
    </font>
    <font>
      <b/>
      <sz val="16"/>
      <color theme="1"/>
      <name val="Myriad Pro"/>
    </font>
    <font>
      <b/>
      <sz val="20"/>
      <color rgb="FFFF0000"/>
      <name val="Arial"/>
      <family val="2"/>
    </font>
    <font>
      <sz val="10"/>
      <color rgb="FF000000"/>
      <name val="Arial"/>
      <family val="2"/>
    </font>
    <font>
      <b/>
      <sz val="14"/>
      <color rgb="FF4F81BD"/>
      <name val="Arial"/>
      <family val="2"/>
    </font>
    <font>
      <b/>
      <sz val="24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b/>
      <sz val="14"/>
      <color rgb="FF0070C0"/>
      <name val="Verdana"/>
      <family val="2"/>
    </font>
  </fonts>
  <fills count="2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D78"/>
        <bgColor rgb="FF000000"/>
      </patternFill>
    </fill>
    <fill>
      <patternFill patternType="solid">
        <fgColor rgb="FFFFFD7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7B8FF"/>
        <bgColor indexed="64"/>
      </patternFill>
    </fill>
    <fill>
      <patternFill patternType="solid">
        <fgColor rgb="FFD2F5D7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rgb="FFD2F5D7"/>
        <bgColor rgb="FF000000"/>
      </patternFill>
    </fill>
    <fill>
      <patternFill patternType="solid">
        <fgColor rgb="FFD7B8FF"/>
        <bgColor rgb="FF000000"/>
      </patternFill>
    </fill>
  </fills>
  <borders count="10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87">
    <xf numFmtId="0" fontId="0" fillId="0" borderId="0" xfId="0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4" fontId="1" fillId="4" borderId="0" xfId="0" applyNumberFormat="1" applyFont="1" applyFill="1" applyAlignment="1">
      <alignment vertical="center"/>
    </xf>
    <xf numFmtId="4" fontId="1" fillId="4" borderId="0" xfId="0" applyNumberFormat="1" applyFont="1" applyFill="1" applyAlignment="1">
      <alignment horizontal="right" vertical="center"/>
    </xf>
    <xf numFmtId="4" fontId="1" fillId="4" borderId="6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5" fillId="5" borderId="0" xfId="0" applyNumberFormat="1" applyFont="1" applyFill="1" applyAlignment="1">
      <alignment horizontal="right" vertical="center"/>
    </xf>
    <xf numFmtId="4" fontId="6" fillId="5" borderId="0" xfId="0" applyNumberFormat="1" applyFont="1" applyFill="1" applyAlignment="1">
      <alignment horizontal="left" vertical="top"/>
    </xf>
    <xf numFmtId="165" fontId="5" fillId="5" borderId="0" xfId="0" applyNumberFormat="1" applyFont="1" applyFill="1" applyAlignment="1">
      <alignment horizontal="right" vertical="center"/>
    </xf>
    <xf numFmtId="0" fontId="8" fillId="4" borderId="2" xfId="0" applyFont="1" applyFill="1" applyBorder="1" applyAlignment="1">
      <alignment vertical="center"/>
    </xf>
    <xf numFmtId="0" fontId="9" fillId="6" borderId="3" xfId="0" applyFont="1" applyFill="1" applyBorder="1" applyAlignment="1">
      <alignment horizontal="center" vertical="center"/>
    </xf>
    <xf numFmtId="4" fontId="8" fillId="6" borderId="3" xfId="0" applyNumberFormat="1" applyFont="1" applyFill="1" applyBorder="1" applyAlignment="1">
      <alignment vertical="center"/>
    </xf>
    <xf numFmtId="4" fontId="9" fillId="6" borderId="3" xfId="0" applyNumberFormat="1" applyFont="1" applyFill="1" applyBorder="1" applyAlignment="1">
      <alignment vertical="center"/>
    </xf>
    <xf numFmtId="4" fontId="9" fillId="6" borderId="3" xfId="0" applyNumberFormat="1" applyFont="1" applyFill="1" applyBorder="1" applyAlignment="1">
      <alignment horizontal="right" vertical="center"/>
    </xf>
    <xf numFmtId="4" fontId="9" fillId="6" borderId="4" xfId="0" applyNumberFormat="1" applyFont="1" applyFill="1" applyBorder="1" applyAlignment="1">
      <alignment horizontal="right" vertical="center"/>
    </xf>
    <xf numFmtId="1" fontId="10" fillId="0" borderId="7" xfId="0" applyNumberFormat="1" applyFont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165" fontId="10" fillId="0" borderId="8" xfId="0" applyNumberFormat="1" applyFont="1" applyBorder="1" applyAlignment="1">
      <alignment horizontal="right" vertical="center"/>
    </xf>
    <xf numFmtId="165" fontId="10" fillId="0" borderId="9" xfId="0" applyNumberFormat="1" applyFont="1" applyBorder="1" applyAlignment="1">
      <alignment horizontal="right" vertical="center"/>
    </xf>
    <xf numFmtId="0" fontId="10" fillId="7" borderId="8" xfId="0" applyFont="1" applyFill="1" applyBorder="1" applyAlignment="1">
      <alignment vertical="center"/>
    </xf>
    <xf numFmtId="0" fontId="10" fillId="7" borderId="8" xfId="0" applyFont="1" applyFill="1" applyBorder="1" applyAlignment="1">
      <alignment horizontal="center" vertical="center"/>
    </xf>
    <xf numFmtId="4" fontId="8" fillId="0" borderId="8" xfId="0" applyNumberFormat="1" applyFont="1" applyBorder="1" applyAlignment="1">
      <alignment vertical="center"/>
    </xf>
    <xf numFmtId="4" fontId="10" fillId="0" borderId="8" xfId="0" applyNumberFormat="1" applyFont="1" applyBorder="1" applyAlignment="1">
      <alignment horizontal="left" vertical="center" wrapText="1"/>
    </xf>
    <xf numFmtId="4" fontId="10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0" fillId="0" borderId="8" xfId="0" applyNumberFormat="1" applyFont="1" applyBorder="1" applyAlignment="1">
      <alignment vertical="center"/>
    </xf>
    <xf numFmtId="1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4" fontId="10" fillId="0" borderId="11" xfId="0" applyNumberFormat="1" applyFont="1" applyBorder="1" applyAlignment="1">
      <alignment horizontal="left" vertical="center"/>
    </xf>
    <xf numFmtId="4" fontId="10" fillId="0" borderId="11" xfId="0" applyNumberFormat="1" applyFont="1" applyBorder="1" applyAlignment="1">
      <alignment horizontal="left" vertical="center" wrapText="1"/>
    </xf>
    <xf numFmtId="165" fontId="10" fillId="0" borderId="11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/>
    </xf>
    <xf numFmtId="165" fontId="12" fillId="0" borderId="14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12" fillId="0" borderId="0" xfId="0" applyNumberFormat="1" applyFont="1" applyAlignment="1">
      <alignment horizontal="right" vertical="center"/>
    </xf>
    <xf numFmtId="1" fontId="10" fillId="0" borderId="15" xfId="0" applyNumberFormat="1" applyFont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4" fontId="8" fillId="0" borderId="16" xfId="0" applyNumberFormat="1" applyFont="1" applyBorder="1" applyAlignment="1">
      <alignment vertical="center"/>
    </xf>
    <xf numFmtId="4" fontId="10" fillId="0" borderId="16" xfId="0" applyNumberFormat="1" applyFont="1" applyBorder="1" applyAlignment="1">
      <alignment horizontal="left" vertical="center"/>
    </xf>
    <xf numFmtId="165" fontId="10" fillId="0" borderId="16" xfId="0" applyNumberFormat="1" applyFont="1" applyBorder="1" applyAlignment="1">
      <alignment horizontal="right" vertical="center"/>
    </xf>
    <xf numFmtId="165" fontId="10" fillId="0" borderId="17" xfId="0" applyNumberFormat="1" applyFont="1" applyBorder="1" applyAlignment="1">
      <alignment horizontal="right" vertical="center"/>
    </xf>
    <xf numFmtId="0" fontId="8" fillId="4" borderId="18" xfId="0" applyFont="1" applyFill="1" applyBorder="1" applyAlignment="1">
      <alignment vertical="center"/>
    </xf>
    <xf numFmtId="0" fontId="9" fillId="6" borderId="19" xfId="0" applyFont="1" applyFill="1" applyBorder="1" applyAlignment="1">
      <alignment horizontal="center" vertical="center"/>
    </xf>
    <xf numFmtId="4" fontId="8" fillId="6" borderId="19" xfId="0" applyNumberFormat="1" applyFont="1" applyFill="1" applyBorder="1" applyAlignment="1">
      <alignment vertical="center"/>
    </xf>
    <xf numFmtId="4" fontId="9" fillId="6" borderId="19" xfId="0" applyNumberFormat="1" applyFont="1" applyFill="1" applyBorder="1" applyAlignment="1">
      <alignment vertical="center"/>
    </xf>
    <xf numFmtId="4" fontId="9" fillId="6" borderId="19" xfId="0" applyNumberFormat="1" applyFont="1" applyFill="1" applyBorder="1" applyAlignment="1">
      <alignment horizontal="right" vertical="center"/>
    </xf>
    <xf numFmtId="4" fontId="9" fillId="6" borderId="20" xfId="0" applyNumberFormat="1" applyFont="1" applyFill="1" applyBorder="1" applyAlignment="1">
      <alignment horizontal="right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vertical="center"/>
    </xf>
    <xf numFmtId="165" fontId="1" fillId="0" borderId="8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 wrapText="1"/>
    </xf>
    <xf numFmtId="0" fontId="10" fillId="6" borderId="2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165" fontId="10" fillId="6" borderId="3" xfId="0" applyNumberFormat="1" applyFont="1" applyFill="1" applyBorder="1" applyAlignment="1">
      <alignment horizontal="right" vertical="center" wrapText="1"/>
    </xf>
    <xf numFmtId="165" fontId="10" fillId="6" borderId="4" xfId="0" applyNumberFormat="1" applyFont="1" applyFill="1" applyBorder="1" applyAlignment="1">
      <alignment horizontal="right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8" xfId="0" applyFont="1" applyBorder="1" applyAlignment="1">
      <alignment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1" xfId="0" applyFont="1" applyBorder="1" applyAlignment="1">
      <alignment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6" fontId="10" fillId="0" borderId="0" xfId="0" applyNumberFormat="1" applyFont="1" applyAlignment="1">
      <alignment horizontal="right" vertical="center" wrapText="1"/>
    </xf>
    <xf numFmtId="166" fontId="10" fillId="0" borderId="6" xfId="0" applyNumberFormat="1" applyFont="1" applyBorder="1" applyAlignment="1">
      <alignment horizontal="right"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vertical="center" wrapText="1"/>
    </xf>
    <xf numFmtId="166" fontId="10" fillId="6" borderId="0" xfId="0" applyNumberFormat="1" applyFont="1" applyFill="1" applyAlignment="1">
      <alignment horizontal="right" vertical="center" wrapText="1"/>
    </xf>
    <xf numFmtId="166" fontId="10" fillId="6" borderId="6" xfId="0" applyNumberFormat="1" applyFont="1" applyFill="1" applyBorder="1" applyAlignment="1">
      <alignment horizontal="right" vertical="center" wrapText="1"/>
    </xf>
    <xf numFmtId="0" fontId="10" fillId="0" borderId="5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166" fontId="16" fillId="0" borderId="0" xfId="0" applyNumberFormat="1" applyFont="1" applyAlignment="1">
      <alignment horizontal="right" vertical="center" wrapText="1"/>
    </xf>
    <xf numFmtId="0" fontId="17" fillId="6" borderId="2" xfId="0" applyFont="1" applyFill="1" applyBorder="1" applyAlignment="1">
      <alignment vertical="center" wrapText="1"/>
    </xf>
    <xf numFmtId="0" fontId="18" fillId="6" borderId="3" xfId="0" applyFont="1" applyFill="1" applyBorder="1" applyAlignment="1">
      <alignment vertical="center"/>
    </xf>
    <xf numFmtId="166" fontId="10" fillId="6" borderId="3" xfId="0" applyNumberFormat="1" applyFont="1" applyFill="1" applyBorder="1" applyAlignment="1">
      <alignment horizontal="right" vertical="center" wrapText="1"/>
    </xf>
    <xf numFmtId="166" fontId="10" fillId="6" borderId="4" xfId="0" applyNumberFormat="1" applyFont="1" applyFill="1" applyBorder="1" applyAlignment="1">
      <alignment horizontal="right" vertical="center" wrapText="1"/>
    </xf>
    <xf numFmtId="0" fontId="10" fillId="0" borderId="33" xfId="0" applyFont="1" applyBorder="1" applyAlignment="1">
      <alignment vertical="center" wrapText="1"/>
    </xf>
    <xf numFmtId="0" fontId="10" fillId="0" borderId="34" xfId="0" applyFont="1" applyBorder="1" applyAlignment="1">
      <alignment horizontal="center" vertical="center" wrapText="1"/>
    </xf>
    <xf numFmtId="0" fontId="8" fillId="0" borderId="34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10" fillId="0" borderId="34" xfId="0" applyFont="1" applyBorder="1" applyAlignment="1">
      <alignment horizontal="right" vertical="center" wrapText="1"/>
    </xf>
    <xf numFmtId="0" fontId="19" fillId="0" borderId="35" xfId="0" applyFont="1" applyBorder="1" applyAlignment="1">
      <alignment horizontal="right" vertical="center" wrapText="1"/>
    </xf>
    <xf numFmtId="0" fontId="10" fillId="0" borderId="36" xfId="0" applyFont="1" applyBorder="1" applyAlignment="1">
      <alignment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7" xfId="0" applyFont="1" applyBorder="1" applyAlignment="1">
      <alignment wrapText="1"/>
    </xf>
    <xf numFmtId="165" fontId="10" fillId="0" borderId="37" xfId="0" applyNumberFormat="1" applyFont="1" applyBorder="1" applyAlignment="1">
      <alignment horizontal="right" vertical="center"/>
    </xf>
    <xf numFmtId="0" fontId="1" fillId="0" borderId="37" xfId="0" applyFont="1" applyBorder="1" applyAlignment="1">
      <alignment wrapText="1"/>
    </xf>
    <xf numFmtId="0" fontId="1" fillId="0" borderId="37" xfId="0" applyFont="1" applyBorder="1" applyAlignment="1">
      <alignment horizontal="center" vertical="center" wrapText="1"/>
    </xf>
    <xf numFmtId="0" fontId="8" fillId="0" borderId="37" xfId="0" applyFont="1" applyBorder="1" applyAlignment="1">
      <alignment vertical="center" wrapText="1"/>
    </xf>
    <xf numFmtId="0" fontId="10" fillId="0" borderId="37" xfId="0" applyFont="1" applyBorder="1" applyAlignment="1">
      <alignment vertical="center" wrapText="1"/>
    </xf>
    <xf numFmtId="0" fontId="1" fillId="0" borderId="37" xfId="0" applyFont="1" applyBorder="1" applyAlignment="1">
      <alignment vertical="center"/>
    </xf>
    <xf numFmtId="0" fontId="10" fillId="0" borderId="37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4" fontId="8" fillId="0" borderId="37" xfId="0" applyNumberFormat="1" applyFont="1" applyBorder="1" applyAlignment="1">
      <alignment vertical="center"/>
    </xf>
    <xf numFmtId="4" fontId="10" fillId="0" borderId="37" xfId="0" applyNumberFormat="1" applyFont="1" applyBorder="1" applyAlignment="1">
      <alignment horizontal="left" vertical="center"/>
    </xf>
    <xf numFmtId="4" fontId="10" fillId="0" borderId="37" xfId="0" applyNumberFormat="1" applyFont="1" applyBorder="1" applyAlignment="1">
      <alignment vertical="center"/>
    </xf>
    <xf numFmtId="166" fontId="10" fillId="0" borderId="0" xfId="0" applyNumberFormat="1" applyFont="1" applyAlignment="1">
      <alignment horizontal="right" vertical="center"/>
    </xf>
    <xf numFmtId="166" fontId="16" fillId="0" borderId="42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66" fontId="0" fillId="0" borderId="0" xfId="0" applyNumberFormat="1"/>
    <xf numFmtId="166" fontId="19" fillId="0" borderId="0" xfId="0" applyNumberFormat="1" applyFont="1" applyAlignment="1">
      <alignment horizontal="right" vertical="center" wrapText="1"/>
    </xf>
    <xf numFmtId="0" fontId="18" fillId="6" borderId="3" xfId="0" applyFont="1" applyFill="1" applyBorder="1" applyAlignment="1">
      <alignment vertical="center" wrapText="1"/>
    </xf>
    <xf numFmtId="0" fontId="1" fillId="0" borderId="37" xfId="0" applyFont="1" applyBorder="1" applyAlignment="1">
      <alignment horizontal="center" vertical="center"/>
    </xf>
    <xf numFmtId="0" fontId="9" fillId="0" borderId="37" xfId="0" applyFont="1" applyBorder="1" applyAlignment="1">
      <alignment vertical="center" wrapText="1"/>
    </xf>
    <xf numFmtId="0" fontId="9" fillId="0" borderId="37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166" fontId="13" fillId="0" borderId="42" xfId="0" applyNumberFormat="1" applyFont="1" applyBorder="1" applyAlignment="1">
      <alignment horizontal="right" vertical="center" wrapText="1"/>
    </xf>
    <xf numFmtId="166" fontId="1" fillId="0" borderId="0" xfId="0" applyNumberFormat="1" applyFont="1" applyAlignment="1">
      <alignment vertical="center"/>
    </xf>
    <xf numFmtId="0" fontId="10" fillId="0" borderId="43" xfId="0" applyFont="1" applyBorder="1" applyAlignment="1">
      <alignment vertical="center" wrapText="1"/>
    </xf>
    <xf numFmtId="166" fontId="10" fillId="0" borderId="23" xfId="0" applyNumberFormat="1" applyFont="1" applyBorder="1" applyAlignment="1">
      <alignment vertical="center" wrapText="1"/>
    </xf>
    <xf numFmtId="166" fontId="10" fillId="0" borderId="44" xfId="0" applyNumberFormat="1" applyFont="1" applyBorder="1" applyAlignment="1">
      <alignment horizontal="right" vertical="center" wrapText="1"/>
    </xf>
    <xf numFmtId="166" fontId="10" fillId="0" borderId="31" xfId="0" applyNumberFormat="1" applyFont="1" applyBorder="1" applyAlignment="1">
      <alignment vertical="center" wrapText="1"/>
    </xf>
    <xf numFmtId="166" fontId="19" fillId="0" borderId="45" xfId="0" applyNumberFormat="1" applyFont="1" applyBorder="1" applyAlignment="1">
      <alignment horizontal="right" vertical="center" wrapText="1"/>
    </xf>
    <xf numFmtId="166" fontId="10" fillId="0" borderId="32" xfId="0" applyNumberFormat="1" applyFont="1" applyBorder="1" applyAlignment="1">
      <alignment vertical="center" wrapText="1"/>
    </xf>
    <xf numFmtId="166" fontId="1" fillId="0" borderId="0" xfId="0" applyNumberFormat="1" applyFont="1" applyAlignment="1">
      <alignment horizontal="right" vertical="center"/>
    </xf>
    <xf numFmtId="165" fontId="10" fillId="0" borderId="37" xfId="0" applyNumberFormat="1" applyFont="1" applyBorder="1" applyAlignment="1">
      <alignment horizontal="right" vertical="center" wrapText="1"/>
    </xf>
    <xf numFmtId="165" fontId="1" fillId="0" borderId="37" xfId="0" applyNumberFormat="1" applyFont="1" applyBorder="1" applyAlignment="1">
      <alignment horizontal="right" vertical="center" wrapText="1"/>
    </xf>
    <xf numFmtId="165" fontId="1" fillId="0" borderId="38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right" vertical="center" wrapText="1"/>
    </xf>
    <xf numFmtId="0" fontId="19" fillId="0" borderId="37" xfId="0" applyFont="1" applyBorder="1" applyAlignment="1">
      <alignment vertical="center" wrapText="1"/>
    </xf>
    <xf numFmtId="165" fontId="1" fillId="0" borderId="37" xfId="0" applyNumberFormat="1" applyFont="1" applyBorder="1" applyAlignment="1">
      <alignment horizontal="right" vertical="center"/>
    </xf>
    <xf numFmtId="0" fontId="20" fillId="0" borderId="0" xfId="0" applyFont="1"/>
    <xf numFmtId="0" fontId="1" fillId="0" borderId="0" xfId="0" applyFont="1"/>
    <xf numFmtId="0" fontId="2" fillId="7" borderId="0" xfId="0" applyFont="1" applyFill="1" applyAlignment="1">
      <alignment horizontal="center" vertical="center"/>
    </xf>
    <xf numFmtId="4" fontId="1" fillId="7" borderId="0" xfId="0" applyNumberFormat="1" applyFont="1" applyFill="1"/>
    <xf numFmtId="0" fontId="1" fillId="7" borderId="0" xfId="0" applyFont="1" applyFill="1"/>
    <xf numFmtId="0" fontId="24" fillId="10" borderId="8" xfId="0" applyFont="1" applyFill="1" applyBorder="1"/>
    <xf numFmtId="0" fontId="26" fillId="12" borderId="56" xfId="0" applyFont="1" applyFill="1" applyBorder="1" applyAlignment="1">
      <alignment vertical="center"/>
    </xf>
    <xf numFmtId="164" fontId="26" fillId="13" borderId="42" xfId="0" applyNumberFormat="1" applyFont="1" applyFill="1" applyBorder="1" applyAlignment="1">
      <alignment vertical="center"/>
    </xf>
    <xf numFmtId="4" fontId="27" fillId="14" borderId="5" xfId="0" applyNumberFormat="1" applyFont="1" applyFill="1" applyBorder="1" applyAlignment="1">
      <alignment horizontal="center"/>
    </xf>
    <xf numFmtId="164" fontId="24" fillId="14" borderId="57" xfId="0" applyNumberFormat="1" applyFont="1" applyFill="1" applyBorder="1"/>
    <xf numFmtId="0" fontId="26" fillId="12" borderId="18" xfId="0" applyFont="1" applyFill="1" applyBorder="1" applyAlignment="1">
      <alignment vertical="center"/>
    </xf>
    <xf numFmtId="164" fontId="25" fillId="15" borderId="58" xfId="0" applyNumberFormat="1" applyFont="1" applyFill="1" applyBorder="1"/>
    <xf numFmtId="0" fontId="24" fillId="10" borderId="36" xfId="0" applyFont="1" applyFill="1" applyBorder="1"/>
    <xf numFmtId="8" fontId="26" fillId="0" borderId="61" xfId="0" applyNumberFormat="1" applyFont="1" applyBorder="1"/>
    <xf numFmtId="164" fontId="24" fillId="14" borderId="61" xfId="0" applyNumberFormat="1" applyFont="1" applyFill="1" applyBorder="1"/>
    <xf numFmtId="0" fontId="26" fillId="0" borderId="0" xfId="0" applyFont="1" applyAlignment="1">
      <alignment vertical="center"/>
    </xf>
    <xf numFmtId="0" fontId="28" fillId="0" borderId="0" xfId="0" applyFont="1" applyAlignment="1">
      <alignment horizontal="right"/>
    </xf>
    <xf numFmtId="164" fontId="28" fillId="0" borderId="0" xfId="0" applyNumberFormat="1" applyFont="1"/>
    <xf numFmtId="0" fontId="24" fillId="10" borderId="59" xfId="0" applyFont="1" applyFill="1" applyBorder="1"/>
    <xf numFmtId="8" fontId="26" fillId="0" borderId="58" xfId="0" applyNumberFormat="1" applyFont="1" applyBorder="1"/>
    <xf numFmtId="0" fontId="1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0" fontId="10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165" fontId="1" fillId="0" borderId="8" xfId="0" applyNumberFormat="1" applyFont="1" applyBorder="1" applyAlignment="1">
      <alignment horizontal="right" vertical="center" wrapText="1"/>
    </xf>
    <xf numFmtId="0" fontId="1" fillId="10" borderId="8" xfId="0" applyFont="1" applyFill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165" fontId="10" fillId="0" borderId="8" xfId="0" applyNumberFormat="1" applyFont="1" applyBorder="1" applyAlignment="1">
      <alignment horizontal="right" vertical="center" wrapText="1"/>
    </xf>
    <xf numFmtId="165" fontId="19" fillId="0" borderId="9" xfId="0" applyNumberFormat="1" applyFont="1" applyBorder="1" applyAlignment="1">
      <alignment horizontal="right" vertical="center" wrapText="1"/>
    </xf>
    <xf numFmtId="4" fontId="19" fillId="0" borderId="8" xfId="0" applyNumberFormat="1" applyFont="1" applyBorder="1" applyAlignment="1">
      <alignment horizontal="left" vertical="center" wrapText="1"/>
    </xf>
    <xf numFmtId="0" fontId="19" fillId="0" borderId="8" xfId="0" applyFont="1" applyBorder="1" applyAlignment="1">
      <alignment horizontal="center" vertical="center"/>
    </xf>
    <xf numFmtId="165" fontId="19" fillId="0" borderId="9" xfId="0" applyNumberFormat="1" applyFont="1" applyBorder="1" applyAlignment="1">
      <alignment horizontal="right" vertical="center"/>
    </xf>
    <xf numFmtId="165" fontId="1" fillId="0" borderId="11" xfId="0" applyNumberFormat="1" applyFont="1" applyBorder="1" applyAlignment="1">
      <alignment horizontal="right" vertical="center" wrapText="1"/>
    </xf>
    <xf numFmtId="0" fontId="19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11" xfId="0" applyFont="1" applyBorder="1" applyAlignment="1">
      <alignment horizontal="center" vertical="center" wrapText="1"/>
    </xf>
    <xf numFmtId="165" fontId="10" fillId="0" borderId="11" xfId="0" applyNumberFormat="1" applyFont="1" applyBorder="1" applyAlignment="1">
      <alignment horizontal="right" vertical="center" wrapText="1"/>
    </xf>
    <xf numFmtId="165" fontId="19" fillId="0" borderId="12" xfId="0" applyNumberFormat="1" applyFont="1" applyBorder="1" applyAlignment="1">
      <alignment horizontal="right" vertical="center" wrapText="1"/>
    </xf>
    <xf numFmtId="0" fontId="19" fillId="0" borderId="11" xfId="0" applyFont="1" applyBorder="1" applyAlignment="1">
      <alignment horizontal="center" vertical="center"/>
    </xf>
    <xf numFmtId="0" fontId="8" fillId="0" borderId="16" xfId="0" applyFont="1" applyBorder="1"/>
    <xf numFmtId="0" fontId="10" fillId="0" borderId="16" xfId="0" applyFont="1" applyBorder="1"/>
    <xf numFmtId="0" fontId="19" fillId="0" borderId="17" xfId="0" applyFont="1" applyBorder="1"/>
    <xf numFmtId="0" fontId="8" fillId="0" borderId="8" xfId="0" applyFont="1" applyBorder="1"/>
    <xf numFmtId="0" fontId="10" fillId="0" borderId="8" xfId="0" applyFont="1" applyBorder="1"/>
    <xf numFmtId="0" fontId="19" fillId="0" borderId="9" xfId="0" applyFont="1" applyBorder="1"/>
    <xf numFmtId="0" fontId="19" fillId="0" borderId="8" xfId="0" applyFont="1" applyBorder="1" applyAlignment="1">
      <alignment wrapText="1"/>
    </xf>
    <xf numFmtId="0" fontId="10" fillId="0" borderId="11" xfId="0" applyFont="1" applyBorder="1"/>
    <xf numFmtId="0" fontId="19" fillId="0" borderId="11" xfId="0" applyFont="1" applyBorder="1" applyAlignment="1">
      <alignment wrapText="1"/>
    </xf>
    <xf numFmtId="0" fontId="10" fillId="0" borderId="67" xfId="0" applyFont="1" applyBorder="1" applyAlignment="1">
      <alignment horizontal="center" vertical="center" wrapText="1"/>
    </xf>
    <xf numFmtId="0" fontId="11" fillId="0" borderId="37" xfId="0" applyFont="1" applyBorder="1" applyAlignment="1">
      <alignment vertical="center"/>
    </xf>
    <xf numFmtId="4" fontId="11" fillId="0" borderId="37" xfId="0" applyNumberFormat="1" applyFont="1" applyBorder="1" applyAlignment="1">
      <alignment horizontal="left" vertical="center"/>
    </xf>
    <xf numFmtId="4" fontId="19" fillId="0" borderId="37" xfId="0" applyNumberFormat="1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0" fontId="19" fillId="0" borderId="29" xfId="0" applyFont="1" applyBorder="1" applyAlignment="1">
      <alignment vertical="center" wrapText="1"/>
    </xf>
    <xf numFmtId="0" fontId="19" fillId="0" borderId="29" xfId="0" applyFont="1" applyBorder="1" applyAlignment="1">
      <alignment horizontal="center" vertical="center" wrapText="1"/>
    </xf>
    <xf numFmtId="1" fontId="1" fillId="0" borderId="0" xfId="0" applyNumberFormat="1" applyFont="1" applyAlignment="1">
      <alignment vertical="center"/>
    </xf>
    <xf numFmtId="0" fontId="1" fillId="4" borderId="77" xfId="0" applyFont="1" applyFill="1" applyBorder="1" applyAlignment="1">
      <alignment vertical="center"/>
    </xf>
    <xf numFmtId="0" fontId="1" fillId="4" borderId="41" xfId="0" applyFont="1" applyFill="1" applyBorder="1" applyAlignment="1">
      <alignment horizontal="center" vertical="center"/>
    </xf>
    <xf numFmtId="4" fontId="12" fillId="4" borderId="41" xfId="0" applyNumberFormat="1" applyFont="1" applyFill="1" applyBorder="1" applyAlignment="1">
      <alignment vertical="center"/>
    </xf>
    <xf numFmtId="4" fontId="1" fillId="4" borderId="41" xfId="0" applyNumberFormat="1" applyFont="1" applyFill="1" applyBorder="1" applyAlignment="1">
      <alignment vertical="center"/>
    </xf>
    <xf numFmtId="4" fontId="1" fillId="4" borderId="41" xfId="0" applyNumberFormat="1" applyFont="1" applyFill="1" applyBorder="1" applyAlignment="1">
      <alignment horizontal="right" vertical="center"/>
    </xf>
    <xf numFmtId="4" fontId="1" fillId="4" borderId="70" xfId="0" applyNumberFormat="1" applyFont="1" applyFill="1" applyBorder="1" applyAlignment="1">
      <alignment horizontal="right" vertical="center"/>
    </xf>
    <xf numFmtId="0" fontId="1" fillId="0" borderId="15" xfId="0" applyFont="1" applyBorder="1" applyAlignment="1">
      <alignment vertical="center"/>
    </xf>
    <xf numFmtId="4" fontId="1" fillId="0" borderId="78" xfId="0" applyNumberFormat="1" applyFont="1" applyBorder="1" applyAlignment="1">
      <alignment horizontal="left" vertical="center"/>
    </xf>
    <xf numFmtId="4" fontId="1" fillId="0" borderId="52" xfId="0" applyNumberFormat="1" applyFont="1" applyBorder="1" applyAlignment="1">
      <alignment horizontal="left" vertical="center"/>
    </xf>
    <xf numFmtId="4" fontId="1" fillId="0" borderId="79" xfId="0" applyNumberFormat="1" applyFont="1" applyBorder="1" applyAlignment="1">
      <alignment horizontal="left" vertical="center"/>
    </xf>
    <xf numFmtId="165" fontId="12" fillId="0" borderId="1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4" fontId="1" fillId="0" borderId="47" xfId="0" applyNumberFormat="1" applyFont="1" applyBorder="1" applyAlignment="1">
      <alignment horizontal="left" vertical="center"/>
    </xf>
    <xf numFmtId="4" fontId="1" fillId="0" borderId="31" xfId="0" applyNumberFormat="1" applyFont="1" applyBorder="1" applyAlignment="1">
      <alignment horizontal="left" vertical="center"/>
    </xf>
    <xf numFmtId="4" fontId="1" fillId="0" borderId="55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4" fontId="1" fillId="0" borderId="49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/>
    </xf>
    <xf numFmtId="4" fontId="1" fillId="0" borderId="68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right" vertical="center"/>
    </xf>
    <xf numFmtId="0" fontId="12" fillId="17" borderId="15" xfId="0" applyFont="1" applyFill="1" applyBorder="1" applyAlignment="1">
      <alignment vertical="center"/>
    </xf>
    <xf numFmtId="0" fontId="12" fillId="17" borderId="16" xfId="0" applyFont="1" applyFill="1" applyBorder="1" applyAlignment="1">
      <alignment horizontal="center" vertical="center"/>
    </xf>
    <xf numFmtId="4" fontId="12" fillId="17" borderId="78" xfId="0" applyNumberFormat="1" applyFont="1" applyFill="1" applyBorder="1" applyAlignment="1">
      <alignment horizontal="right" vertical="center"/>
    </xf>
    <xf numFmtId="4" fontId="12" fillId="17" borderId="52" xfId="0" applyNumberFormat="1" applyFont="1" applyFill="1" applyBorder="1" applyAlignment="1">
      <alignment horizontal="right" vertical="center"/>
    </xf>
    <xf numFmtId="165" fontId="12" fillId="17" borderId="58" xfId="0" applyNumberFormat="1" applyFont="1" applyFill="1" applyBorder="1" applyAlignment="1">
      <alignment horizontal="right" vertical="center"/>
    </xf>
    <xf numFmtId="4" fontId="1" fillId="0" borderId="47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165" fontId="1" fillId="0" borderId="58" xfId="0" applyNumberFormat="1" applyFont="1" applyBorder="1" applyAlignment="1">
      <alignment horizontal="right" vertical="center"/>
    </xf>
    <xf numFmtId="0" fontId="1" fillId="17" borderId="10" xfId="0" applyFont="1" applyFill="1" applyBorder="1" applyAlignment="1">
      <alignment vertical="center"/>
    </xf>
    <xf numFmtId="0" fontId="1" fillId="17" borderId="11" xfId="0" applyFont="1" applyFill="1" applyBorder="1" applyAlignment="1">
      <alignment horizontal="center" vertical="center"/>
    </xf>
    <xf numFmtId="4" fontId="1" fillId="17" borderId="49" xfId="0" applyNumberFormat="1" applyFont="1" applyFill="1" applyBorder="1" applyAlignment="1">
      <alignment horizontal="right" vertical="center"/>
    </xf>
    <xf numFmtId="4" fontId="1" fillId="17" borderId="26" xfId="0" applyNumberFormat="1" applyFont="1" applyFill="1" applyBorder="1" applyAlignment="1">
      <alignment horizontal="right" vertical="center"/>
    </xf>
    <xf numFmtId="165" fontId="1" fillId="17" borderId="58" xfId="0" applyNumberFormat="1" applyFont="1" applyFill="1" applyBorder="1" applyAlignment="1">
      <alignment horizontal="right" vertical="center"/>
    </xf>
    <xf numFmtId="166" fontId="10" fillId="0" borderId="8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vertical="center" wrapText="1"/>
    </xf>
    <xf numFmtId="0" fontId="10" fillId="0" borderId="72" xfId="0" applyFont="1" applyBorder="1" applyAlignment="1">
      <alignment horizontal="center" vertical="center" wrapText="1"/>
    </xf>
    <xf numFmtId="165" fontId="19" fillId="0" borderId="74" xfId="0" applyNumberFormat="1" applyFont="1" applyBorder="1" applyAlignment="1">
      <alignment horizontal="right" vertical="center" wrapText="1"/>
    </xf>
    <xf numFmtId="0" fontId="1" fillId="0" borderId="29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19" fillId="0" borderId="25" xfId="0" applyFont="1" applyBorder="1" applyAlignment="1">
      <alignment vertical="center" wrapText="1"/>
    </xf>
    <xf numFmtId="0" fontId="19" fillId="0" borderId="25" xfId="0" applyFont="1" applyBorder="1" applyAlignment="1">
      <alignment horizontal="center" vertical="center" wrapText="1"/>
    </xf>
    <xf numFmtId="4" fontId="23" fillId="11" borderId="62" xfId="0" applyNumberFormat="1" applyFont="1" applyFill="1" applyBorder="1" applyAlignment="1">
      <alignment horizontal="center" vertical="center"/>
    </xf>
    <xf numFmtId="4" fontId="17" fillId="0" borderId="8" xfId="0" applyNumberFormat="1" applyFont="1" applyBorder="1" applyAlignment="1">
      <alignment vertical="center"/>
    </xf>
    <xf numFmtId="4" fontId="27" fillId="14" borderId="73" xfId="0" applyNumberFormat="1" applyFont="1" applyFill="1" applyBorder="1" applyAlignment="1">
      <alignment horizontal="center"/>
    </xf>
    <xf numFmtId="0" fontId="26" fillId="12" borderId="75" xfId="0" applyFont="1" applyFill="1" applyBorder="1" applyAlignment="1">
      <alignment vertical="center"/>
    </xf>
    <xf numFmtId="164" fontId="25" fillId="15" borderId="84" xfId="0" applyNumberFormat="1" applyFont="1" applyFill="1" applyBorder="1"/>
    <xf numFmtId="0" fontId="24" fillId="18" borderId="59" xfId="0" applyFont="1" applyFill="1" applyBorder="1"/>
    <xf numFmtId="8" fontId="26" fillId="19" borderId="58" xfId="0" applyNumberFormat="1" applyFont="1" applyFill="1" applyBorder="1"/>
    <xf numFmtId="0" fontId="24" fillId="10" borderId="63" xfId="0" applyFont="1" applyFill="1" applyBorder="1"/>
    <xf numFmtId="4" fontId="30" fillId="20" borderId="58" xfId="0" applyNumberFormat="1" applyFont="1" applyFill="1" applyBorder="1" applyAlignment="1">
      <alignment horizontal="center" vertical="center"/>
    </xf>
    <xf numFmtId="164" fontId="26" fillId="13" borderId="58" xfId="0" applyNumberFormat="1" applyFont="1" applyFill="1" applyBorder="1" applyAlignment="1">
      <alignment vertical="center"/>
    </xf>
    <xf numFmtId="0" fontId="24" fillId="10" borderId="88" xfId="0" applyFont="1" applyFill="1" applyBorder="1"/>
    <xf numFmtId="0" fontId="26" fillId="12" borderId="71" xfId="0" applyFont="1" applyFill="1" applyBorder="1" applyAlignment="1">
      <alignment vertical="center"/>
    </xf>
    <xf numFmtId="164" fontId="26" fillId="13" borderId="54" xfId="0" applyNumberFormat="1" applyFont="1" applyFill="1" applyBorder="1" applyAlignment="1">
      <alignment vertical="center"/>
    </xf>
    <xf numFmtId="0" fontId="24" fillId="10" borderId="69" xfId="0" applyFont="1" applyFill="1" applyBorder="1"/>
    <xf numFmtId="8" fontId="26" fillId="0" borderId="93" xfId="0" applyNumberFormat="1" applyFont="1" applyBorder="1"/>
    <xf numFmtId="4" fontId="30" fillId="21" borderId="58" xfId="0" applyNumberFormat="1" applyFont="1" applyFill="1" applyBorder="1" applyAlignment="1">
      <alignment horizontal="center" vertical="center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3" fillId="0" borderId="0" xfId="0" applyFont="1" applyAlignment="1">
      <alignment horizontal="right" vertical="center"/>
    </xf>
    <xf numFmtId="0" fontId="34" fillId="0" borderId="0" xfId="0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 readingOrder="1"/>
    </xf>
    <xf numFmtId="15" fontId="39" fillId="0" borderId="0" xfId="0" applyNumberFormat="1" applyFont="1" applyAlignment="1">
      <alignment horizontal="right" vertical="center" readingOrder="1"/>
    </xf>
    <xf numFmtId="0" fontId="40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right" vertical="center" readingOrder="1"/>
    </xf>
    <xf numFmtId="0" fontId="31" fillId="0" borderId="0" xfId="0" applyFont="1" applyAlignment="1">
      <alignment vertical="center"/>
    </xf>
    <xf numFmtId="4" fontId="12" fillId="17" borderId="49" xfId="0" applyNumberFormat="1" applyFont="1" applyFill="1" applyBorder="1" applyAlignment="1">
      <alignment horizontal="right" vertical="center"/>
    </xf>
    <xf numFmtId="0" fontId="17" fillId="6" borderId="2" xfId="0" applyFont="1" applyFill="1" applyBorder="1" applyAlignment="1">
      <alignment horizontal="left" vertical="center" wrapText="1"/>
    </xf>
    <xf numFmtId="0" fontId="10" fillId="0" borderId="66" xfId="0" applyFont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165" fontId="16" fillId="0" borderId="42" xfId="0" applyNumberFormat="1" applyFont="1" applyBorder="1" applyAlignment="1">
      <alignment horizontal="right" vertical="center" wrapText="1"/>
    </xf>
    <xf numFmtId="0" fontId="10" fillId="6" borderId="41" xfId="0" applyFont="1" applyFill="1" applyBorder="1" applyAlignment="1">
      <alignment horizontal="center" vertical="center" wrapText="1"/>
    </xf>
    <xf numFmtId="0" fontId="18" fillId="6" borderId="41" xfId="0" applyFont="1" applyFill="1" applyBorder="1" applyAlignment="1">
      <alignment vertical="center"/>
    </xf>
    <xf numFmtId="0" fontId="10" fillId="6" borderId="41" xfId="0" applyFont="1" applyFill="1" applyBorder="1" applyAlignment="1">
      <alignment vertical="center" wrapText="1"/>
    </xf>
    <xf numFmtId="166" fontId="10" fillId="6" borderId="41" xfId="0" applyNumberFormat="1" applyFont="1" applyFill="1" applyBorder="1" applyAlignment="1">
      <alignment horizontal="right" vertical="center" wrapText="1"/>
    </xf>
    <xf numFmtId="166" fontId="10" fillId="6" borderId="70" xfId="0" applyNumberFormat="1" applyFont="1" applyFill="1" applyBorder="1" applyAlignment="1">
      <alignment horizontal="right" vertical="center" wrapText="1"/>
    </xf>
    <xf numFmtId="166" fontId="1" fillId="0" borderId="9" xfId="0" applyNumberFormat="1" applyFont="1" applyBorder="1" applyAlignment="1">
      <alignment horizontal="right" vertical="center" wrapText="1"/>
    </xf>
    <xf numFmtId="0" fontId="17" fillId="6" borderId="77" xfId="0" applyFont="1" applyFill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166" fontId="10" fillId="0" borderId="0" xfId="0" applyNumberFormat="1" applyFont="1" applyAlignment="1">
      <alignment vertical="center" wrapText="1"/>
    </xf>
    <xf numFmtId="0" fontId="10" fillId="0" borderId="15" xfId="0" applyFont="1" applyBorder="1"/>
    <xf numFmtId="166" fontId="10" fillId="0" borderId="29" xfId="0" applyNumberFormat="1" applyFont="1" applyBorder="1" applyAlignment="1">
      <alignment horizontal="right" vertical="center" wrapText="1"/>
    </xf>
    <xf numFmtId="166" fontId="19" fillId="0" borderId="74" xfId="0" applyNumberFormat="1" applyFont="1" applyBorder="1" applyAlignment="1">
      <alignment horizontal="right" vertical="center" wrapText="1"/>
    </xf>
    <xf numFmtId="0" fontId="10" fillId="10" borderId="8" xfId="0" applyFont="1" applyFill="1" applyBorder="1" applyAlignment="1">
      <alignment horizontal="center" vertical="center" wrapText="1"/>
    </xf>
    <xf numFmtId="166" fontId="9" fillId="0" borderId="8" xfId="0" applyNumberFormat="1" applyFont="1" applyBorder="1" applyAlignment="1">
      <alignment horizontal="right" vertical="center" wrapText="1"/>
    </xf>
    <xf numFmtId="166" fontId="9" fillId="0" borderId="9" xfId="0" applyNumberFormat="1" applyFont="1" applyBorder="1" applyAlignment="1">
      <alignment horizontal="right" vertical="center" wrapText="1"/>
    </xf>
    <xf numFmtId="166" fontId="10" fillId="0" borderId="11" xfId="0" applyNumberFormat="1" applyFont="1" applyBorder="1" applyAlignment="1">
      <alignment horizontal="right" vertical="center" wrapText="1"/>
    </xf>
    <xf numFmtId="166" fontId="19" fillId="0" borderId="12" xfId="0" applyNumberFormat="1" applyFont="1" applyBorder="1" applyAlignment="1">
      <alignment horizontal="right" vertical="center" wrapText="1"/>
    </xf>
    <xf numFmtId="0" fontId="17" fillId="6" borderId="77" xfId="0" applyFont="1" applyFill="1" applyBorder="1" applyAlignment="1">
      <alignment vertical="center" wrapText="1"/>
    </xf>
    <xf numFmtId="0" fontId="18" fillId="6" borderId="41" xfId="0" applyFont="1" applyFill="1" applyBorder="1" applyAlignment="1">
      <alignment vertical="center" wrapText="1"/>
    </xf>
    <xf numFmtId="166" fontId="19" fillId="0" borderId="9" xfId="0" applyNumberFormat="1" applyFont="1" applyBorder="1" applyAlignment="1">
      <alignment horizontal="right" vertical="center" wrapText="1"/>
    </xf>
    <xf numFmtId="0" fontId="10" fillId="0" borderId="71" xfId="0" applyFont="1" applyBorder="1" applyAlignment="1">
      <alignment vertical="center" wrapText="1"/>
    </xf>
    <xf numFmtId="0" fontId="8" fillId="0" borderId="79" xfId="0" applyFont="1" applyBorder="1" applyAlignment="1">
      <alignment vertical="center" wrapText="1"/>
    </xf>
    <xf numFmtId="0" fontId="19" fillId="0" borderId="79" xfId="0" applyFont="1" applyBorder="1" applyAlignment="1">
      <alignment vertical="center" wrapText="1"/>
    </xf>
    <xf numFmtId="0" fontId="19" fillId="0" borderId="79" xfId="0" applyFont="1" applyBorder="1" applyAlignment="1">
      <alignment horizontal="center" vertical="center" wrapText="1"/>
    </xf>
    <xf numFmtId="166" fontId="10" fillId="0" borderId="79" xfId="0" applyNumberFormat="1" applyFont="1" applyBorder="1" applyAlignment="1">
      <alignment horizontal="right" vertical="center" wrapText="1"/>
    </xf>
    <xf numFmtId="166" fontId="19" fillId="0" borderId="53" xfId="0" applyNumberFormat="1" applyFont="1" applyBorder="1" applyAlignment="1">
      <alignment horizontal="right" vertical="center" wrapText="1"/>
    </xf>
    <xf numFmtId="0" fontId="10" fillId="0" borderId="73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1" fillId="0" borderId="73" xfId="0" applyFont="1" applyBorder="1" applyAlignment="1">
      <alignment vertical="center" wrapText="1"/>
    </xf>
    <xf numFmtId="0" fontId="1" fillId="10" borderId="31" xfId="0" applyFont="1" applyFill="1" applyBorder="1" applyAlignment="1">
      <alignment vertical="center" wrapText="1"/>
    </xf>
    <xf numFmtId="166" fontId="1" fillId="0" borderId="29" xfId="0" applyNumberFormat="1" applyFont="1" applyBorder="1" applyAlignment="1">
      <alignment horizontal="right" vertical="center" wrapText="1"/>
    </xf>
    <xf numFmtId="166" fontId="1" fillId="0" borderId="74" xfId="0" applyNumberFormat="1" applyFont="1" applyBorder="1" applyAlignment="1">
      <alignment horizontal="right" vertical="center" wrapText="1"/>
    </xf>
    <xf numFmtId="0" fontId="1" fillId="0" borderId="30" xfId="0" applyFont="1" applyBorder="1" applyAlignment="1">
      <alignment vertical="center" wrapText="1"/>
    </xf>
    <xf numFmtId="0" fontId="1" fillId="0" borderId="63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/>
    </xf>
    <xf numFmtId="0" fontId="9" fillId="0" borderId="29" xfId="0" applyFont="1" applyBorder="1" applyAlignment="1">
      <alignment horizontal="center" vertical="center" wrapText="1"/>
    </xf>
    <xf numFmtId="166" fontId="9" fillId="0" borderId="29" xfId="0" applyNumberFormat="1" applyFont="1" applyBorder="1" applyAlignment="1">
      <alignment horizontal="right" vertical="center" wrapText="1"/>
    </xf>
    <xf numFmtId="166" fontId="9" fillId="0" borderId="74" xfId="0" applyNumberFormat="1" applyFont="1" applyBorder="1" applyAlignment="1">
      <alignment horizontal="right" vertical="center" wrapText="1"/>
    </xf>
    <xf numFmtId="0" fontId="17" fillId="6" borderId="18" xfId="0" applyFont="1" applyFill="1" applyBorder="1" applyAlignment="1">
      <alignment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8" fillId="6" borderId="19" xfId="0" applyFont="1" applyFill="1" applyBorder="1" applyAlignment="1">
      <alignment vertical="center" wrapText="1"/>
    </xf>
    <xf numFmtId="0" fontId="10" fillId="6" borderId="19" xfId="0" applyFont="1" applyFill="1" applyBorder="1" applyAlignment="1">
      <alignment vertical="center" wrapText="1"/>
    </xf>
    <xf numFmtId="166" fontId="10" fillId="6" borderId="19" xfId="0" applyNumberFormat="1" applyFont="1" applyFill="1" applyBorder="1" applyAlignment="1">
      <alignment horizontal="right" vertical="center" wrapText="1"/>
    </xf>
    <xf numFmtId="166" fontId="10" fillId="6" borderId="2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right" vertical="center" wrapText="1"/>
    </xf>
    <xf numFmtId="0" fontId="10" fillId="0" borderId="8" xfId="0" applyFont="1" applyBorder="1" applyAlignment="1">
      <alignment horizontal="left"/>
    </xf>
    <xf numFmtId="0" fontId="10" fillId="0" borderId="94" xfId="0" applyFont="1" applyBorder="1" applyAlignment="1">
      <alignment vertical="center" wrapText="1"/>
    </xf>
    <xf numFmtId="0" fontId="10" fillId="0" borderId="95" xfId="0" applyFont="1" applyBorder="1" applyAlignment="1">
      <alignment horizontal="center" vertical="center" wrapText="1"/>
    </xf>
    <xf numFmtId="0" fontId="10" fillId="0" borderId="89" xfId="0" applyFont="1" applyBorder="1" applyAlignment="1">
      <alignment vertical="center" wrapText="1"/>
    </xf>
    <xf numFmtId="0" fontId="10" fillId="0" borderId="89" xfId="0" applyFont="1" applyBorder="1" applyAlignment="1">
      <alignment horizontal="center" vertical="center" wrapText="1"/>
    </xf>
    <xf numFmtId="166" fontId="10" fillId="0" borderId="96" xfId="0" applyNumberFormat="1" applyFont="1" applyBorder="1" applyAlignment="1">
      <alignment vertical="center" wrapText="1"/>
    </xf>
    <xf numFmtId="166" fontId="10" fillId="0" borderId="65" xfId="0" applyNumberFormat="1" applyFont="1" applyBorder="1" applyAlignment="1">
      <alignment horizontal="right" vertical="center" wrapText="1"/>
    </xf>
    <xf numFmtId="0" fontId="13" fillId="8" borderId="15" xfId="0" applyFont="1" applyFill="1" applyBorder="1" applyAlignment="1">
      <alignment vertical="center" wrapText="1"/>
    </xf>
    <xf numFmtId="0" fontId="13" fillId="8" borderId="79" xfId="0" applyFont="1" applyFill="1" applyBorder="1" applyAlignment="1">
      <alignment horizontal="center" vertical="center" wrapText="1"/>
    </xf>
    <xf numFmtId="0" fontId="13" fillId="8" borderId="52" xfId="0" applyFont="1" applyFill="1" applyBorder="1" applyAlignment="1">
      <alignment vertical="center" wrapText="1"/>
    </xf>
    <xf numFmtId="0" fontId="13" fillId="8" borderId="52" xfId="0" applyFont="1" applyFill="1" applyBorder="1" applyAlignment="1">
      <alignment horizontal="center" vertical="center" wrapText="1"/>
    </xf>
    <xf numFmtId="166" fontId="13" fillId="8" borderId="97" xfId="0" applyNumberFormat="1" applyFont="1" applyFill="1" applyBorder="1" applyAlignment="1">
      <alignment vertical="center" wrapText="1"/>
    </xf>
    <xf numFmtId="166" fontId="13" fillId="8" borderId="20" xfId="0" applyNumberFormat="1" applyFont="1" applyFill="1" applyBorder="1" applyAlignment="1">
      <alignment horizontal="right" vertical="center" wrapText="1"/>
    </xf>
    <xf numFmtId="166" fontId="10" fillId="0" borderId="27" xfId="0" applyNumberFormat="1" applyFont="1" applyBorder="1" applyAlignment="1">
      <alignment horizontal="right" vertical="center" wrapText="1"/>
    </xf>
    <xf numFmtId="0" fontId="10" fillId="8" borderId="24" xfId="0" applyFont="1" applyFill="1" applyBorder="1" applyAlignment="1">
      <alignment vertical="center" wrapText="1"/>
    </xf>
    <xf numFmtId="0" fontId="10" fillId="8" borderId="25" xfId="0" applyFont="1" applyFill="1" applyBorder="1" applyAlignment="1">
      <alignment horizontal="center" vertical="center" wrapText="1"/>
    </xf>
    <xf numFmtId="0" fontId="10" fillId="8" borderId="26" xfId="0" applyFont="1" applyFill="1" applyBorder="1" applyAlignment="1">
      <alignment vertical="center" wrapText="1"/>
    </xf>
    <xf numFmtId="0" fontId="10" fillId="8" borderId="26" xfId="0" applyFont="1" applyFill="1" applyBorder="1" applyAlignment="1">
      <alignment horizontal="center" vertical="center" wrapText="1"/>
    </xf>
    <xf numFmtId="166" fontId="10" fillId="8" borderId="98" xfId="0" applyNumberFormat="1" applyFont="1" applyFill="1" applyBorder="1" applyAlignment="1">
      <alignment vertical="center" wrapText="1"/>
    </xf>
    <xf numFmtId="166" fontId="13" fillId="8" borderId="27" xfId="0" applyNumberFormat="1" applyFont="1" applyFill="1" applyBorder="1" applyAlignment="1">
      <alignment horizontal="right" vertical="center" wrapText="1"/>
    </xf>
    <xf numFmtId="0" fontId="8" fillId="10" borderId="40" xfId="0" applyFont="1" applyFill="1" applyBorder="1" applyAlignment="1">
      <alignment vertical="center" wrapText="1"/>
    </xf>
    <xf numFmtId="0" fontId="19" fillId="10" borderId="40" xfId="0" applyFont="1" applyFill="1" applyBorder="1" applyAlignment="1">
      <alignment vertical="center" wrapText="1"/>
    </xf>
    <xf numFmtId="0" fontId="19" fillId="10" borderId="40" xfId="0" applyFont="1" applyFill="1" applyBorder="1" applyAlignment="1">
      <alignment horizontal="center" vertical="center" wrapText="1"/>
    </xf>
    <xf numFmtId="166" fontId="10" fillId="0" borderId="40" xfId="0" applyNumberFormat="1" applyFont="1" applyBorder="1" applyAlignment="1">
      <alignment horizontal="right" vertical="center" wrapText="1"/>
    </xf>
    <xf numFmtId="165" fontId="19" fillId="0" borderId="64" xfId="0" applyNumberFormat="1" applyFont="1" applyBorder="1" applyAlignment="1">
      <alignment horizontal="right" vertical="center" wrapText="1"/>
    </xf>
    <xf numFmtId="0" fontId="19" fillId="0" borderId="64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10" fillId="10" borderId="8" xfId="0" applyFont="1" applyFill="1" applyBorder="1" applyAlignment="1">
      <alignment vertical="center" wrapText="1"/>
    </xf>
    <xf numFmtId="0" fontId="19" fillId="10" borderId="8" xfId="0" applyFont="1" applyFill="1" applyBorder="1" applyAlignment="1">
      <alignment horizontal="left" vertical="center" wrapText="1"/>
    </xf>
    <xf numFmtId="165" fontId="19" fillId="0" borderId="8" xfId="0" applyNumberFormat="1" applyFont="1" applyBorder="1" applyAlignment="1">
      <alignment horizontal="right" vertical="center" wrapText="1"/>
    </xf>
    <xf numFmtId="0" fontId="19" fillId="10" borderId="8" xfId="0" applyFont="1" applyFill="1" applyBorder="1" applyAlignment="1">
      <alignment vertical="center" wrapText="1"/>
    </xf>
    <xf numFmtId="0" fontId="43" fillId="0" borderId="8" xfId="0" applyFont="1" applyBorder="1" applyAlignment="1">
      <alignment vertical="center" wrapText="1"/>
    </xf>
    <xf numFmtId="0" fontId="10" fillId="0" borderId="16" xfId="0" applyFont="1" applyBorder="1" applyAlignment="1">
      <alignment horizontal="right" vertical="center" wrapText="1"/>
    </xf>
    <xf numFmtId="0" fontId="19" fillId="0" borderId="17" xfId="0" applyFont="1" applyBorder="1" applyAlignment="1">
      <alignment horizontal="right" vertical="center" wrapText="1"/>
    </xf>
    <xf numFmtId="0" fontId="19" fillId="0" borderId="9" xfId="0" applyFont="1" applyBorder="1" applyAlignment="1">
      <alignment horizontal="right" vertical="center" wrapText="1"/>
    </xf>
    <xf numFmtId="0" fontId="17" fillId="7" borderId="8" xfId="0" applyFont="1" applyFill="1" applyBorder="1" applyAlignment="1">
      <alignment vertical="center"/>
    </xf>
    <xf numFmtId="0" fontId="19" fillId="7" borderId="8" xfId="0" applyFont="1" applyFill="1" applyBorder="1" applyAlignment="1">
      <alignment vertical="center"/>
    </xf>
    <xf numFmtId="0" fontId="19" fillId="7" borderId="8" xfId="0" applyFont="1" applyFill="1" applyBorder="1" applyAlignment="1">
      <alignment horizontal="center" vertical="center"/>
    </xf>
    <xf numFmtId="4" fontId="10" fillId="0" borderId="8" xfId="0" applyNumberFormat="1" applyFont="1" applyBorder="1" applyAlignment="1">
      <alignment horizontal="right" vertical="center"/>
    </xf>
    <xf numFmtId="4" fontId="17" fillId="0" borderId="8" xfId="0" applyNumberFormat="1" applyFont="1" applyBorder="1" applyAlignment="1">
      <alignment horizontal="left" vertical="center"/>
    </xf>
    <xf numFmtId="1" fontId="1" fillId="0" borderId="15" xfId="0" applyNumberFormat="1" applyFont="1" applyBorder="1" applyAlignment="1">
      <alignment vertical="center"/>
    </xf>
    <xf numFmtId="0" fontId="17" fillId="7" borderId="16" xfId="0" applyFont="1" applyFill="1" applyBorder="1" applyAlignment="1">
      <alignment vertical="center"/>
    </xf>
    <xf numFmtId="0" fontId="19" fillId="7" borderId="16" xfId="0" applyFont="1" applyFill="1" applyBorder="1" applyAlignment="1">
      <alignment vertical="center"/>
    </xf>
    <xf numFmtId="0" fontId="19" fillId="7" borderId="16" xfId="0" applyFont="1" applyFill="1" applyBorder="1" applyAlignment="1">
      <alignment horizontal="center" vertical="center"/>
    </xf>
    <xf numFmtId="4" fontId="10" fillId="0" borderId="16" xfId="0" applyNumberFormat="1" applyFont="1" applyBorder="1" applyAlignment="1">
      <alignment horizontal="right" vertical="center"/>
    </xf>
    <xf numFmtId="4" fontId="19" fillId="0" borderId="17" xfId="0" applyNumberFormat="1" applyFont="1" applyBorder="1" applyAlignment="1">
      <alignment horizontal="right" vertical="center"/>
    </xf>
    <xf numFmtId="4" fontId="19" fillId="0" borderId="9" xfId="0" applyNumberFormat="1" applyFont="1" applyBorder="1" applyAlignment="1">
      <alignment horizontal="right" vertical="center"/>
    </xf>
    <xf numFmtId="1" fontId="1" fillId="0" borderId="10" xfId="0" applyNumberFormat="1" applyFont="1" applyBorder="1" applyAlignment="1">
      <alignment vertical="center"/>
    </xf>
    <xf numFmtId="4" fontId="19" fillId="0" borderId="11" xfId="0" applyNumberFormat="1" applyFont="1" applyBorder="1" applyAlignment="1">
      <alignment horizontal="left" vertical="center" wrapText="1"/>
    </xf>
    <xf numFmtId="4" fontId="11" fillId="0" borderId="63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horizontal="left" vertical="center"/>
    </xf>
    <xf numFmtId="0" fontId="10" fillId="0" borderId="63" xfId="0" applyFont="1" applyBorder="1" applyAlignment="1">
      <alignment horizontal="center" vertical="center"/>
    </xf>
    <xf numFmtId="165" fontId="10" fillId="0" borderId="63" xfId="0" applyNumberFormat="1" applyFont="1" applyBorder="1" applyAlignment="1">
      <alignment horizontal="right" vertical="center"/>
    </xf>
    <xf numFmtId="165" fontId="19" fillId="0" borderId="101" xfId="0" applyNumberFormat="1" applyFont="1" applyBorder="1" applyAlignment="1">
      <alignment horizontal="right" vertical="center"/>
    </xf>
    <xf numFmtId="0" fontId="10" fillId="0" borderId="99" xfId="0" applyFont="1" applyBorder="1" applyAlignment="1">
      <alignment vertical="center" wrapText="1"/>
    </xf>
    <xf numFmtId="166" fontId="19" fillId="0" borderId="100" xfId="0" applyNumberFormat="1" applyFont="1" applyBorder="1" applyAlignment="1">
      <alignment horizontal="right" vertical="center" wrapText="1"/>
    </xf>
    <xf numFmtId="166" fontId="19" fillId="0" borderId="64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4" fontId="1" fillId="0" borderId="8" xfId="0" applyNumberFormat="1" applyFont="1" applyBorder="1" applyAlignment="1">
      <alignment horizontal="left" vertical="center"/>
    </xf>
    <xf numFmtId="4" fontId="1" fillId="0" borderId="8" xfId="0" applyNumberFormat="1" applyFont="1" applyBorder="1" applyAlignment="1">
      <alignment horizontal="left" vertical="center" wrapText="1"/>
    </xf>
    <xf numFmtId="4" fontId="7" fillId="0" borderId="8" xfId="0" applyNumberFormat="1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4" fontId="11" fillId="0" borderId="16" xfId="0" applyNumberFormat="1" applyFont="1" applyBorder="1" applyAlignment="1">
      <alignment vertical="center"/>
    </xf>
    <xf numFmtId="165" fontId="19" fillId="0" borderId="17" xfId="0" applyNumberFormat="1" applyFont="1" applyBorder="1" applyAlignment="1">
      <alignment horizontal="right" vertical="center"/>
    </xf>
    <xf numFmtId="165" fontId="1" fillId="16" borderId="9" xfId="0" applyNumberFormat="1" applyFont="1" applyFill="1" applyBorder="1" applyAlignment="1">
      <alignment horizontal="right" vertical="center"/>
    </xf>
    <xf numFmtId="0" fontId="10" fillId="0" borderId="7" xfId="0" applyFont="1" applyBorder="1"/>
    <xf numFmtId="0" fontId="17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center"/>
    </xf>
    <xf numFmtId="0" fontId="17" fillId="16" borderId="8" xfId="0" applyFont="1" applyFill="1" applyBorder="1" applyAlignment="1">
      <alignment vertical="center"/>
    </xf>
    <xf numFmtId="4" fontId="10" fillId="16" borderId="8" xfId="0" applyNumberFormat="1" applyFont="1" applyFill="1" applyBorder="1" applyAlignment="1">
      <alignment horizontal="left" vertical="center"/>
    </xf>
    <xf numFmtId="0" fontId="10" fillId="16" borderId="8" xfId="0" applyFont="1" applyFill="1" applyBorder="1" applyAlignment="1">
      <alignment horizontal="center" vertical="center"/>
    </xf>
    <xf numFmtId="166" fontId="19" fillId="0" borderId="16" xfId="0" applyNumberFormat="1" applyFont="1" applyBorder="1" applyAlignment="1">
      <alignment horizontal="right" vertical="center" wrapText="1"/>
    </xf>
    <xf numFmtId="166" fontId="10" fillId="0" borderId="17" xfId="0" applyNumberFormat="1" applyFont="1" applyBorder="1" applyAlignment="1">
      <alignment horizontal="right" vertical="center" wrapText="1"/>
    </xf>
    <xf numFmtId="165" fontId="10" fillId="16" borderId="9" xfId="0" applyNumberFormat="1" applyFont="1" applyFill="1" applyBorder="1" applyAlignment="1">
      <alignment horizontal="right" vertical="center"/>
    </xf>
    <xf numFmtId="0" fontId="44" fillId="10" borderId="69" xfId="0" applyFont="1" applyFill="1" applyBorder="1"/>
    <xf numFmtId="0" fontId="44" fillId="10" borderId="91" xfId="0" applyFont="1" applyFill="1" applyBorder="1" applyAlignment="1">
      <alignment horizontal="right"/>
    </xf>
    <xf numFmtId="0" fontId="44" fillId="10" borderId="92" xfId="0" applyFont="1" applyFill="1" applyBorder="1" applyAlignment="1">
      <alignment horizontal="right"/>
    </xf>
    <xf numFmtId="0" fontId="20" fillId="7" borderId="0" xfId="0" applyFont="1" applyFill="1"/>
    <xf numFmtId="0" fontId="25" fillId="0" borderId="0" xfId="0" applyFont="1" applyAlignment="1">
      <alignment horizontal="right"/>
    </xf>
    <xf numFmtId="164" fontId="25" fillId="0" borderId="0" xfId="0" applyNumberFormat="1" applyFont="1"/>
    <xf numFmtId="4" fontId="30" fillId="22" borderId="58" xfId="0" applyNumberFormat="1" applyFont="1" applyFill="1" applyBorder="1" applyAlignment="1">
      <alignment horizontal="center" vertical="center"/>
    </xf>
    <xf numFmtId="4" fontId="30" fillId="23" borderId="58" xfId="0" applyNumberFormat="1" applyFont="1" applyFill="1" applyBorder="1" applyAlignment="1">
      <alignment horizontal="center" vertical="center"/>
    </xf>
    <xf numFmtId="8" fontId="20" fillId="0" borderId="61" xfId="0" applyNumberFormat="1" applyFont="1" applyBorder="1"/>
    <xf numFmtId="16" fontId="44" fillId="10" borderId="69" xfId="0" applyNumberFormat="1" applyFont="1" applyFill="1" applyBorder="1"/>
    <xf numFmtId="8" fontId="20" fillId="0" borderId="86" xfId="0" applyNumberFormat="1" applyFont="1" applyBorder="1"/>
    <xf numFmtId="8" fontId="20" fillId="0" borderId="48" xfId="0" applyNumberFormat="1" applyFont="1" applyBorder="1" applyAlignment="1">
      <alignment horizontal="right"/>
    </xf>
    <xf numFmtId="8" fontId="20" fillId="0" borderId="48" xfId="0" applyNumberFormat="1" applyFont="1" applyBorder="1"/>
    <xf numFmtId="8" fontId="20" fillId="0" borderId="50" xfId="0" applyNumberFormat="1" applyFont="1" applyBorder="1"/>
    <xf numFmtId="0" fontId="10" fillId="0" borderId="55" xfId="0" applyFont="1" applyBorder="1" applyAlignment="1">
      <alignment vertical="center" wrapText="1"/>
    </xf>
    <xf numFmtId="0" fontId="10" fillId="0" borderId="55" xfId="0" applyFont="1" applyBorder="1" applyAlignment="1">
      <alignment horizontal="center" vertical="center" wrapText="1"/>
    </xf>
    <xf numFmtId="4" fontId="17" fillId="0" borderId="16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wrapText="1"/>
    </xf>
    <xf numFmtId="0" fontId="10" fillId="0" borderId="63" xfId="0" applyFont="1" applyBorder="1" applyAlignment="1">
      <alignment horizontal="center" vertical="center" wrapText="1"/>
    </xf>
    <xf numFmtId="4" fontId="17" fillId="0" borderId="63" xfId="0" applyNumberFormat="1" applyFont="1" applyBorder="1" applyAlignment="1">
      <alignment horizontal="left" vertical="center"/>
    </xf>
    <xf numFmtId="4" fontId="19" fillId="0" borderId="63" xfId="0" applyNumberFormat="1" applyFont="1" applyBorder="1" applyAlignment="1">
      <alignment horizontal="left" vertical="center" wrapText="1"/>
    </xf>
    <xf numFmtId="0" fontId="19" fillId="0" borderId="63" xfId="0" applyFont="1" applyBorder="1" applyAlignment="1">
      <alignment horizontal="center" vertical="center"/>
    </xf>
    <xf numFmtId="0" fontId="17" fillId="6" borderId="18" xfId="0" applyFont="1" applyFill="1" applyBorder="1" applyAlignment="1">
      <alignment vertical="center"/>
    </xf>
    <xf numFmtId="0" fontId="18" fillId="6" borderId="19" xfId="0" applyFont="1" applyFill="1" applyBorder="1" applyAlignment="1">
      <alignment vertical="center"/>
    </xf>
    <xf numFmtId="0" fontId="17" fillId="6" borderId="18" xfId="0" applyFont="1" applyFill="1" applyBorder="1" applyAlignment="1">
      <alignment horizontal="left" vertical="center" wrapText="1"/>
    </xf>
    <xf numFmtId="0" fontId="10" fillId="6" borderId="19" xfId="0" applyFont="1" applyFill="1" applyBorder="1" applyAlignment="1">
      <alignment horizontal="left" vertical="center" wrapText="1"/>
    </xf>
    <xf numFmtId="0" fontId="18" fillId="6" borderId="19" xfId="0" applyFont="1" applyFill="1" applyBorder="1" applyAlignment="1">
      <alignment horizontal="left" vertical="center"/>
    </xf>
    <xf numFmtId="166" fontId="10" fillId="6" borderId="19" xfId="0" applyNumberFormat="1" applyFont="1" applyFill="1" applyBorder="1" applyAlignment="1">
      <alignment horizontal="left" vertical="center" wrapText="1"/>
    </xf>
    <xf numFmtId="166" fontId="10" fillId="6" borderId="20" xfId="0" applyNumberFormat="1" applyFont="1" applyFill="1" applyBorder="1" applyAlignment="1">
      <alignment horizontal="left" vertical="center" wrapText="1"/>
    </xf>
    <xf numFmtId="1" fontId="1" fillId="0" borderId="73" xfId="0" applyNumberFormat="1" applyFont="1" applyBorder="1" applyAlignment="1">
      <alignment vertical="center"/>
    </xf>
    <xf numFmtId="1" fontId="1" fillId="0" borderId="75" xfId="0" applyNumberFormat="1" applyFont="1" applyBorder="1" applyAlignment="1">
      <alignment vertical="center"/>
    </xf>
    <xf numFmtId="0" fontId="1" fillId="0" borderId="67" xfId="0" applyFont="1" applyBorder="1" applyAlignment="1">
      <alignment horizontal="center" vertical="center"/>
    </xf>
    <xf numFmtId="1" fontId="1" fillId="0" borderId="71" xfId="0" applyNumberFormat="1" applyFont="1" applyBorder="1" applyAlignment="1">
      <alignment vertical="center"/>
    </xf>
    <xf numFmtId="0" fontId="1" fillId="0" borderId="72" xfId="0" applyFont="1" applyBorder="1" applyAlignment="1">
      <alignment horizontal="center" vertical="center"/>
    </xf>
    <xf numFmtId="0" fontId="11" fillId="7" borderId="72" xfId="0" applyFont="1" applyFill="1" applyBorder="1" applyAlignment="1">
      <alignment vertical="center"/>
    </xf>
    <xf numFmtId="0" fontId="19" fillId="7" borderId="72" xfId="0" applyFont="1" applyFill="1" applyBorder="1" applyAlignment="1">
      <alignment vertical="center"/>
    </xf>
    <xf numFmtId="0" fontId="19" fillId="7" borderId="72" xfId="0" applyFont="1" applyFill="1" applyBorder="1" applyAlignment="1">
      <alignment horizontal="center" vertical="center"/>
    </xf>
    <xf numFmtId="4" fontId="10" fillId="0" borderId="72" xfId="0" applyNumberFormat="1" applyFont="1" applyBorder="1" applyAlignment="1">
      <alignment horizontal="right" vertical="center"/>
    </xf>
    <xf numFmtId="4" fontId="19" fillId="0" borderId="102" xfId="0" applyNumberFormat="1" applyFont="1" applyBorder="1" applyAlignment="1">
      <alignment horizontal="right" vertical="center"/>
    </xf>
    <xf numFmtId="165" fontId="19" fillId="0" borderId="64" xfId="0" applyNumberFormat="1" applyFont="1" applyBorder="1" applyAlignment="1">
      <alignment horizontal="right" vertical="center"/>
    </xf>
    <xf numFmtId="165" fontId="1" fillId="0" borderId="64" xfId="0" applyNumberFormat="1" applyFont="1" applyBorder="1" applyAlignment="1">
      <alignment horizontal="right" vertical="center"/>
    </xf>
    <xf numFmtId="165" fontId="10" fillId="0" borderId="64" xfId="0" applyNumberFormat="1" applyFont="1" applyBorder="1" applyAlignment="1">
      <alignment horizontal="right" vertical="center"/>
    </xf>
    <xf numFmtId="4" fontId="10" fillId="0" borderId="67" xfId="0" applyNumberFormat="1" applyFont="1" applyBorder="1" applyAlignment="1">
      <alignment horizontal="left" vertical="center"/>
    </xf>
    <xf numFmtId="4" fontId="19" fillId="0" borderId="67" xfId="0" applyNumberFormat="1" applyFont="1" applyBorder="1" applyAlignment="1">
      <alignment horizontal="left" vertical="center" wrapText="1"/>
    </xf>
    <xf numFmtId="0" fontId="19" fillId="0" borderId="67" xfId="0" applyFont="1" applyBorder="1" applyAlignment="1">
      <alignment horizontal="center" vertical="center"/>
    </xf>
    <xf numFmtId="165" fontId="10" fillId="0" borderId="67" xfId="0" applyNumberFormat="1" applyFont="1" applyBorder="1" applyAlignment="1">
      <alignment horizontal="right" vertical="center"/>
    </xf>
    <xf numFmtId="165" fontId="10" fillId="0" borderId="76" xfId="0" applyNumberFormat="1" applyFont="1" applyBorder="1" applyAlignment="1">
      <alignment horizontal="right" vertical="center"/>
    </xf>
    <xf numFmtId="0" fontId="17" fillId="6" borderId="2" xfId="0" applyFont="1" applyFill="1" applyBorder="1" applyAlignment="1">
      <alignment wrapText="1"/>
    </xf>
    <xf numFmtId="0" fontId="10" fillId="6" borderId="3" xfId="0" applyFont="1" applyFill="1" applyBorder="1" applyAlignment="1">
      <alignment horizontal="center" wrapText="1"/>
    </xf>
    <xf numFmtId="0" fontId="18" fillId="6" borderId="3" xfId="0" applyFont="1" applyFill="1" applyBorder="1" applyAlignment="1">
      <alignment wrapText="1"/>
    </xf>
    <xf numFmtId="0" fontId="10" fillId="6" borderId="3" xfId="0" applyFont="1" applyFill="1" applyBorder="1" applyAlignment="1">
      <alignment wrapText="1"/>
    </xf>
    <xf numFmtId="166" fontId="10" fillId="6" borderId="3" xfId="0" applyNumberFormat="1" applyFont="1" applyFill="1" applyBorder="1" applyAlignment="1">
      <alignment horizontal="right" wrapText="1"/>
    </xf>
    <xf numFmtId="166" fontId="10" fillId="6" borderId="4" xfId="0" applyNumberFormat="1" applyFont="1" applyFill="1" applyBorder="1" applyAlignment="1">
      <alignment horizontal="right" wrapText="1"/>
    </xf>
    <xf numFmtId="0" fontId="1" fillId="0" borderId="10" xfId="0" applyFont="1" applyBorder="1" applyAlignment="1">
      <alignment wrapText="1"/>
    </xf>
    <xf numFmtId="0" fontId="10" fillId="0" borderId="15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1" fontId="1" fillId="0" borderId="66" xfId="0" applyNumberFormat="1" applyFont="1" applyBorder="1" applyAlignment="1">
      <alignment horizontal="left" vertical="center"/>
    </xf>
    <xf numFmtId="1" fontId="1" fillId="0" borderId="7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8" fillId="0" borderId="72" xfId="0" applyFont="1" applyBorder="1" applyAlignment="1">
      <alignment vertical="center" wrapText="1"/>
    </xf>
    <xf numFmtId="0" fontId="10" fillId="0" borderId="72" xfId="0" applyFont="1" applyBorder="1" applyAlignment="1">
      <alignment vertical="center" wrapText="1"/>
    </xf>
    <xf numFmtId="0" fontId="10" fillId="0" borderId="72" xfId="0" applyFont="1" applyBorder="1" applyAlignment="1">
      <alignment horizontal="right" vertical="center" wrapText="1"/>
    </xf>
    <xf numFmtId="0" fontId="19" fillId="0" borderId="102" xfId="0" applyFont="1" applyBorder="1" applyAlignment="1">
      <alignment horizontal="right" vertical="center" wrapText="1"/>
    </xf>
    <xf numFmtId="165" fontId="1" fillId="0" borderId="64" xfId="0" applyNumberFormat="1" applyFont="1" applyBorder="1" applyAlignment="1">
      <alignment horizontal="right" vertical="center" wrapText="1"/>
    </xf>
    <xf numFmtId="4" fontId="10" fillId="0" borderId="67" xfId="0" applyNumberFormat="1" applyFont="1" applyBorder="1" applyAlignment="1">
      <alignment horizontal="left" vertical="center" wrapText="1"/>
    </xf>
    <xf numFmtId="0" fontId="10" fillId="0" borderId="67" xfId="0" applyFont="1" applyBorder="1" applyAlignment="1">
      <alignment horizontal="center" vertical="center"/>
    </xf>
    <xf numFmtId="165" fontId="10" fillId="0" borderId="67" xfId="0" applyNumberFormat="1" applyFont="1" applyBorder="1" applyAlignment="1">
      <alignment horizontal="right" vertical="center" wrapText="1"/>
    </xf>
    <xf numFmtId="165" fontId="1" fillId="0" borderId="74" xfId="0" applyNumberFormat="1" applyFont="1" applyBorder="1" applyAlignment="1">
      <alignment horizontal="right" vertical="center" wrapText="1"/>
    </xf>
    <xf numFmtId="0" fontId="10" fillId="0" borderId="36" xfId="0" applyFont="1" applyBorder="1" applyAlignment="1">
      <alignment wrapText="1"/>
    </xf>
    <xf numFmtId="0" fontId="10" fillId="0" borderId="37" xfId="0" applyFont="1" applyBorder="1" applyAlignment="1">
      <alignment horizontal="center" wrapText="1"/>
    </xf>
    <xf numFmtId="165" fontId="19" fillId="0" borderId="38" xfId="0" applyNumberFormat="1" applyFont="1" applyBorder="1" applyAlignment="1">
      <alignment horizontal="right" wrapText="1"/>
    </xf>
    <xf numFmtId="1" fontId="10" fillId="0" borderId="75" xfId="0" applyNumberFormat="1" applyFont="1" applyBorder="1" applyAlignment="1">
      <alignment vertical="center"/>
    </xf>
    <xf numFmtId="0" fontId="1" fillId="0" borderId="71" xfId="0" applyFont="1" applyBorder="1" applyAlignment="1">
      <alignment vertical="center" wrapText="1"/>
    </xf>
    <xf numFmtId="0" fontId="1" fillId="0" borderId="75" xfId="0" applyFont="1" applyBorder="1" applyAlignment="1">
      <alignment vertical="center" wrapText="1"/>
    </xf>
    <xf numFmtId="165" fontId="12" fillId="0" borderId="103" xfId="0" applyNumberFormat="1" applyFont="1" applyBorder="1" applyAlignment="1">
      <alignment horizontal="right" vertical="center"/>
    </xf>
    <xf numFmtId="165" fontId="1" fillId="0" borderId="48" xfId="0" applyNumberFormat="1" applyFont="1" applyBorder="1" applyAlignment="1">
      <alignment horizontal="right" vertical="center"/>
    </xf>
    <xf numFmtId="165" fontId="1" fillId="0" borderId="104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vertical="center" wrapText="1"/>
    </xf>
    <xf numFmtId="165" fontId="19" fillId="0" borderId="16" xfId="0" applyNumberFormat="1" applyFont="1" applyBorder="1" applyAlignment="1">
      <alignment horizontal="right" vertical="center" wrapText="1"/>
    </xf>
    <xf numFmtId="165" fontId="19" fillId="0" borderId="17" xfId="0" applyNumberFormat="1" applyFont="1" applyBorder="1" applyAlignment="1">
      <alignment horizontal="right" vertical="center" wrapText="1"/>
    </xf>
    <xf numFmtId="0" fontId="10" fillId="0" borderId="10" xfId="0" applyFont="1" applyBorder="1"/>
    <xf numFmtId="4" fontId="19" fillId="0" borderId="16" xfId="0" applyNumberFormat="1" applyFont="1" applyBorder="1" applyAlignment="1">
      <alignment horizontal="left" vertical="center" wrapText="1"/>
    </xf>
    <xf numFmtId="0" fontId="19" fillId="0" borderId="16" xfId="0" applyFont="1" applyBorder="1" applyAlignment="1">
      <alignment horizontal="center" vertical="center"/>
    </xf>
    <xf numFmtId="0" fontId="24" fillId="24" borderId="59" xfId="0" applyFont="1" applyFill="1" applyBorder="1"/>
    <xf numFmtId="8" fontId="26" fillId="21" borderId="58" xfId="0" applyNumberFormat="1" applyFont="1" applyFill="1" applyBorder="1"/>
    <xf numFmtId="0" fontId="24" fillId="25" borderId="59" xfId="0" applyFont="1" applyFill="1" applyBorder="1"/>
    <xf numFmtId="8" fontId="26" fillId="23" borderId="58" xfId="0" applyNumberFormat="1" applyFont="1" applyFill="1" applyBorder="1"/>
    <xf numFmtId="0" fontId="24" fillId="26" borderId="59" xfId="0" applyFont="1" applyFill="1" applyBorder="1"/>
    <xf numFmtId="8" fontId="26" fillId="22" borderId="58" xfId="0" applyNumberFormat="1" applyFont="1" applyFill="1" applyBorder="1"/>
    <xf numFmtId="1" fontId="7" fillId="3" borderId="73" xfId="0" applyNumberFormat="1" applyFont="1" applyFill="1" applyBorder="1" applyAlignment="1">
      <alignment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 wrapText="1"/>
    </xf>
    <xf numFmtId="165" fontId="7" fillId="3" borderId="37" xfId="0" applyNumberFormat="1" applyFont="1" applyFill="1" applyBorder="1" applyAlignment="1">
      <alignment horizontal="right" vertical="center"/>
    </xf>
    <xf numFmtId="165" fontId="7" fillId="3" borderId="64" xfId="0" applyNumberFormat="1" applyFont="1" applyFill="1" applyBorder="1" applyAlignment="1">
      <alignment horizontal="right" vertical="center"/>
    </xf>
    <xf numFmtId="0" fontId="10" fillId="0" borderId="71" xfId="0" applyFont="1" applyBorder="1" applyAlignment="1">
      <alignment horizontal="left" vertical="center"/>
    </xf>
    <xf numFmtId="0" fontId="9" fillId="0" borderId="72" xfId="0" applyFont="1" applyBorder="1" applyAlignment="1">
      <alignment vertical="center" wrapText="1"/>
    </xf>
    <xf numFmtId="0" fontId="9" fillId="0" borderId="72" xfId="0" applyFont="1" applyBorder="1" applyAlignment="1">
      <alignment horizontal="center" vertical="center" wrapText="1"/>
    </xf>
    <xf numFmtId="166" fontId="9" fillId="0" borderId="72" xfId="0" applyNumberFormat="1" applyFont="1" applyBorder="1" applyAlignment="1">
      <alignment horizontal="right" vertical="center" wrapText="1"/>
    </xf>
    <xf numFmtId="166" fontId="9" fillId="0" borderId="102" xfId="0" applyNumberFormat="1" applyFont="1" applyBorder="1" applyAlignment="1">
      <alignment horizontal="right" vertical="center" wrapText="1"/>
    </xf>
    <xf numFmtId="0" fontId="10" fillId="0" borderId="73" xfId="0" applyFont="1" applyBorder="1" applyAlignment="1">
      <alignment horizontal="left" vertical="center" wrapText="1"/>
    </xf>
    <xf numFmtId="166" fontId="9" fillId="0" borderId="64" xfId="0" applyNumberFormat="1" applyFont="1" applyBorder="1" applyAlignment="1">
      <alignment horizontal="right" vertical="center" wrapText="1"/>
    </xf>
    <xf numFmtId="0" fontId="10" fillId="0" borderId="75" xfId="0" applyFont="1" applyBorder="1" applyAlignment="1">
      <alignment horizontal="left" vertical="center" wrapText="1"/>
    </xf>
    <xf numFmtId="0" fontId="10" fillId="0" borderId="67" xfId="0" applyFont="1" applyBorder="1" applyAlignment="1">
      <alignment vertical="center" wrapText="1"/>
    </xf>
    <xf numFmtId="0" fontId="19" fillId="0" borderId="67" xfId="0" applyFont="1" applyBorder="1" applyAlignment="1">
      <alignment vertical="center" wrapText="1"/>
    </xf>
    <xf numFmtId="0" fontId="19" fillId="0" borderId="67" xfId="0" applyFont="1" applyBorder="1" applyAlignment="1">
      <alignment horizontal="center" vertical="center" wrapText="1"/>
    </xf>
    <xf numFmtId="166" fontId="19" fillId="0" borderId="76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right" vertical="center"/>
    </xf>
    <xf numFmtId="4" fontId="12" fillId="0" borderId="13" xfId="0" applyNumberFormat="1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4" fontId="29" fillId="20" borderId="18" xfId="0" applyNumberFormat="1" applyFont="1" applyFill="1" applyBorder="1" applyAlignment="1">
      <alignment horizontal="left" vertical="center"/>
    </xf>
    <xf numFmtId="4" fontId="29" fillId="20" borderId="19" xfId="0" applyNumberFormat="1" applyFont="1" applyFill="1" applyBorder="1" applyAlignment="1">
      <alignment horizontal="left" vertical="center"/>
    </xf>
    <xf numFmtId="0" fontId="44" fillId="10" borderId="91" xfId="0" applyFont="1" applyFill="1" applyBorder="1" applyAlignment="1">
      <alignment horizontal="left"/>
    </xf>
    <xf numFmtId="0" fontId="44" fillId="10" borderId="92" xfId="0" applyFont="1" applyFill="1" applyBorder="1" applyAlignment="1">
      <alignment horizontal="left"/>
    </xf>
    <xf numFmtId="0" fontId="24" fillId="10" borderId="39" xfId="0" applyFont="1" applyFill="1" applyBorder="1" applyAlignment="1">
      <alignment horizontal="left" vertical="center"/>
    </xf>
    <xf numFmtId="0" fontId="24" fillId="10" borderId="60" xfId="0" applyFont="1" applyFill="1" applyBorder="1" applyAlignment="1">
      <alignment horizontal="left" vertical="center"/>
    </xf>
    <xf numFmtId="0" fontId="44" fillId="10" borderId="91" xfId="0" applyFont="1" applyFill="1" applyBorder="1" applyAlignment="1">
      <alignment horizontal="right"/>
    </xf>
    <xf numFmtId="0" fontId="44" fillId="10" borderId="92" xfId="0" applyFont="1" applyFill="1" applyBorder="1" applyAlignment="1">
      <alignment horizontal="right"/>
    </xf>
    <xf numFmtId="0" fontId="24" fillId="10" borderId="87" xfId="0" applyFont="1" applyFill="1" applyBorder="1" applyAlignment="1">
      <alignment horizontal="left" vertical="center"/>
    </xf>
    <xf numFmtId="0" fontId="24" fillId="10" borderId="89" xfId="0" applyFont="1" applyFill="1" applyBorder="1" applyAlignment="1">
      <alignment horizontal="left" vertical="center"/>
    </xf>
    <xf numFmtId="0" fontId="24" fillId="10" borderId="90" xfId="0" applyFont="1" applyFill="1" applyBorder="1" applyAlignment="1">
      <alignment horizontal="left" vertical="center"/>
    </xf>
    <xf numFmtId="0" fontId="26" fillId="13" borderId="19" xfId="0" applyFont="1" applyFill="1" applyBorder="1" applyAlignment="1">
      <alignment horizontal="right" vertical="center"/>
    </xf>
    <xf numFmtId="0" fontId="24" fillId="14" borderId="19" xfId="0" applyFont="1" applyFill="1" applyBorder="1" applyAlignment="1">
      <alignment horizontal="right"/>
    </xf>
    <xf numFmtId="0" fontId="25" fillId="15" borderId="19" xfId="0" applyFont="1" applyFill="1" applyBorder="1" applyAlignment="1">
      <alignment horizontal="right"/>
    </xf>
    <xf numFmtId="0" fontId="24" fillId="18" borderId="51" xfId="0" applyFont="1" applyFill="1" applyBorder="1" applyAlignment="1">
      <alignment horizontal="left" vertical="center"/>
    </xf>
    <xf numFmtId="0" fontId="24" fillId="18" borderId="19" xfId="0" applyFont="1" applyFill="1" applyBorder="1" applyAlignment="1">
      <alignment horizontal="left" vertical="center"/>
    </xf>
    <xf numFmtId="0" fontId="26" fillId="13" borderId="80" xfId="0" applyFont="1" applyFill="1" applyBorder="1" applyAlignment="1">
      <alignment horizontal="right" vertical="center"/>
    </xf>
    <xf numFmtId="0" fontId="26" fillId="13" borderId="81" xfId="0" applyFont="1" applyFill="1" applyBorder="1" applyAlignment="1">
      <alignment horizontal="right" vertical="center"/>
    </xf>
    <xf numFmtId="0" fontId="24" fillId="14" borderId="39" xfId="0" applyFont="1" applyFill="1" applyBorder="1" applyAlignment="1">
      <alignment horizontal="right"/>
    </xf>
    <xf numFmtId="0" fontId="24" fillId="14" borderId="60" xfId="0" applyFont="1" applyFill="1" applyBorder="1" applyAlignment="1">
      <alignment horizontal="right"/>
    </xf>
    <xf numFmtId="0" fontId="25" fillId="15" borderId="82" xfId="0" applyFont="1" applyFill="1" applyBorder="1" applyAlignment="1">
      <alignment horizontal="right"/>
    </xf>
    <xf numFmtId="0" fontId="25" fillId="15" borderId="83" xfId="0" applyFont="1" applyFill="1" applyBorder="1" applyAlignment="1">
      <alignment horizontal="right"/>
    </xf>
    <xf numFmtId="0" fontId="26" fillId="13" borderId="1" xfId="0" applyFont="1" applyFill="1" applyBorder="1" applyAlignment="1">
      <alignment horizontal="right" vertical="center"/>
    </xf>
    <xf numFmtId="0" fontId="24" fillId="10" borderId="51" xfId="0" applyFont="1" applyFill="1" applyBorder="1" applyAlignment="1">
      <alignment horizontal="left" vertical="center"/>
    </xf>
    <xf numFmtId="0" fontId="24" fillId="10" borderId="19" xfId="0" applyFont="1" applyFill="1" applyBorder="1" applyAlignment="1">
      <alignment horizontal="left" vertical="center"/>
    </xf>
    <xf numFmtId="4" fontId="22" fillId="11" borderId="2" xfId="0" applyNumberFormat="1" applyFont="1" applyFill="1" applyBorder="1" applyAlignment="1">
      <alignment horizontal="left" vertical="center"/>
    </xf>
    <xf numFmtId="4" fontId="22" fillId="11" borderId="3" xfId="0" applyNumberFormat="1" applyFont="1" applyFill="1" applyBorder="1" applyAlignment="1">
      <alignment horizontal="left" vertical="center"/>
    </xf>
    <xf numFmtId="0" fontId="24" fillId="10" borderId="51" xfId="0" applyFont="1" applyFill="1" applyBorder="1" applyAlignment="1">
      <alignment horizontal="left"/>
    </xf>
    <xf numFmtId="0" fontId="24" fillId="10" borderId="19" xfId="0" applyFont="1" applyFill="1" applyBorder="1" applyAlignment="1">
      <alignment horizontal="left"/>
    </xf>
    <xf numFmtId="4" fontId="21" fillId="2" borderId="46" xfId="0" applyNumberFormat="1" applyFont="1" applyFill="1" applyBorder="1" applyAlignment="1">
      <alignment horizontal="center" vertical="center"/>
    </xf>
    <xf numFmtId="4" fontId="21" fillId="2" borderId="0" xfId="0" applyNumberFormat="1" applyFont="1" applyFill="1" applyAlignment="1">
      <alignment horizontal="center" vertical="center"/>
    </xf>
    <xf numFmtId="0" fontId="24" fillId="10" borderId="47" xfId="0" applyFont="1" applyFill="1" applyBorder="1" applyAlignment="1">
      <alignment horizontal="left" vertical="center"/>
    </xf>
    <xf numFmtId="0" fontId="24" fillId="10" borderId="31" xfId="0" applyFont="1" applyFill="1" applyBorder="1" applyAlignment="1">
      <alignment horizontal="left" vertical="center"/>
    </xf>
    <xf numFmtId="0" fontId="24" fillId="10" borderId="55" xfId="0" applyFont="1" applyFill="1" applyBorder="1" applyAlignment="1">
      <alignment horizontal="left" vertical="center"/>
    </xf>
    <xf numFmtId="4" fontId="29" fillId="22" borderId="18" xfId="0" applyNumberFormat="1" applyFont="1" applyFill="1" applyBorder="1" applyAlignment="1">
      <alignment horizontal="left" vertical="center"/>
    </xf>
    <xf numFmtId="4" fontId="29" fillId="22" borderId="19" xfId="0" applyNumberFormat="1" applyFont="1" applyFill="1" applyBorder="1" applyAlignment="1">
      <alignment horizontal="left" vertical="center"/>
    </xf>
    <xf numFmtId="4" fontId="29" fillId="22" borderId="20" xfId="0" applyNumberFormat="1" applyFont="1" applyFill="1" applyBorder="1" applyAlignment="1">
      <alignment horizontal="left" vertical="center"/>
    </xf>
    <xf numFmtId="0" fontId="24" fillId="10" borderId="85" xfId="0" applyFont="1" applyFill="1" applyBorder="1" applyAlignment="1">
      <alignment horizontal="left" vertical="center"/>
    </xf>
    <xf numFmtId="0" fontId="24" fillId="10" borderId="30" xfId="0" applyFont="1" applyFill="1" applyBorder="1" applyAlignment="1">
      <alignment horizontal="left" vertical="center"/>
    </xf>
    <xf numFmtId="0" fontId="24" fillId="10" borderId="29" xfId="0" applyFont="1" applyFill="1" applyBorder="1" applyAlignment="1">
      <alignment horizontal="left" vertical="center"/>
    </xf>
    <xf numFmtId="4" fontId="29" fillId="23" borderId="18" xfId="0" applyNumberFormat="1" applyFont="1" applyFill="1" applyBorder="1" applyAlignment="1">
      <alignment horizontal="left" vertical="center"/>
    </xf>
    <xf numFmtId="4" fontId="29" fillId="23" borderId="19" xfId="0" applyNumberFormat="1" applyFont="1" applyFill="1" applyBorder="1" applyAlignment="1">
      <alignment horizontal="left" vertical="center"/>
    </xf>
    <xf numFmtId="0" fontId="20" fillId="0" borderId="41" xfId="0" applyFont="1" applyBorder="1" applyAlignment="1">
      <alignment horizontal="center"/>
    </xf>
    <xf numFmtId="4" fontId="29" fillId="21" borderId="18" xfId="0" applyNumberFormat="1" applyFont="1" applyFill="1" applyBorder="1" applyAlignment="1">
      <alignment horizontal="left" vertical="center"/>
    </xf>
    <xf numFmtId="4" fontId="29" fillId="21" borderId="19" xfId="0" applyNumberFormat="1" applyFont="1" applyFill="1" applyBorder="1" applyAlignment="1">
      <alignment horizontal="left" vertical="center"/>
    </xf>
    <xf numFmtId="0" fontId="24" fillId="26" borderId="51" xfId="0" applyFont="1" applyFill="1" applyBorder="1" applyAlignment="1">
      <alignment horizontal="left"/>
    </xf>
    <xf numFmtId="0" fontId="24" fillId="26" borderId="19" xfId="0" applyFont="1" applyFill="1" applyBorder="1" applyAlignment="1">
      <alignment horizontal="left"/>
    </xf>
    <xf numFmtId="0" fontId="24" fillId="24" borderId="51" xfId="0" applyFont="1" applyFill="1" applyBorder="1" applyAlignment="1">
      <alignment horizontal="left" vertical="center"/>
    </xf>
    <xf numFmtId="0" fontId="24" fillId="24" borderId="19" xfId="0" applyFont="1" applyFill="1" applyBorder="1" applyAlignment="1">
      <alignment horizontal="left" vertical="center"/>
    </xf>
    <xf numFmtId="0" fontId="24" fillId="25" borderId="51" xfId="0" applyFont="1" applyFill="1" applyBorder="1" applyAlignment="1">
      <alignment horizontal="left" vertical="center"/>
    </xf>
    <xf numFmtId="0" fontId="24" fillId="25" borderId="19" xfId="0" applyFont="1" applyFill="1" applyBorder="1" applyAlignment="1">
      <alignment horizontal="left" vertical="center"/>
    </xf>
  </cellXfs>
  <cellStyles count="1">
    <cellStyle name="Normal" xfId="0" builtinId="0"/>
  </cellStyles>
  <dxfs count="38"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  <dxf>
      <font>
        <b/>
        <i val="0"/>
        <color rgb="FF000000"/>
        <family val="2"/>
      </font>
      <fill>
        <patternFill patternType="solid">
          <fgColor rgb="FF009999"/>
          <bgColor rgb="FF009999"/>
        </patternFill>
      </fill>
    </dxf>
  </dxfs>
  <tableStyles count="0" defaultTableStyle="TableStyleMedium2" defaultPivotStyle="PivotStyleLight16"/>
  <colors>
    <mruColors>
      <color rgb="FFD7B8FF"/>
      <color rgb="FFD2F5D7"/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40C2C-EB48-DA4E-BC1B-C23310F5617A}">
  <sheetPr>
    <pageSetUpPr fitToPage="1"/>
  </sheetPr>
  <dimension ref="A2:H36"/>
  <sheetViews>
    <sheetView tabSelected="1" zoomScale="122" zoomScaleNormal="122" zoomScalePageLayoutView="109" workbookViewId="0">
      <selection activeCell="J41" sqref="J41"/>
    </sheetView>
  </sheetViews>
  <sheetFormatPr baseColWidth="10" defaultColWidth="11" defaultRowHeight="16"/>
  <cols>
    <col min="8" max="8" width="18.83203125" customWidth="1"/>
  </cols>
  <sheetData>
    <row r="2" spans="1:1">
      <c r="A2" s="274" t="s">
        <v>0</v>
      </c>
    </row>
    <row r="3" spans="1:1">
      <c r="A3" s="287" t="s">
        <v>1</v>
      </c>
    </row>
    <row r="4" spans="1:1">
      <c r="A4" s="275" t="s">
        <v>2</v>
      </c>
    </row>
    <row r="5" spans="1:1">
      <c r="A5" s="275" t="s">
        <v>3</v>
      </c>
    </row>
    <row r="6" spans="1:1">
      <c r="A6" s="275" t="s">
        <v>4</v>
      </c>
    </row>
    <row r="7" spans="1:1">
      <c r="A7" s="275"/>
    </row>
    <row r="8" spans="1:1">
      <c r="A8" s="274" t="s">
        <v>5</v>
      </c>
    </row>
    <row r="9" spans="1:1">
      <c r="A9" s="287" t="s">
        <v>6</v>
      </c>
    </row>
    <row r="10" spans="1:1">
      <c r="A10" s="275" t="s">
        <v>7</v>
      </c>
    </row>
    <row r="11" spans="1:1">
      <c r="A11" s="275" t="s">
        <v>4</v>
      </c>
    </row>
    <row r="12" spans="1:1">
      <c r="A12" s="275"/>
    </row>
    <row r="13" spans="1:1">
      <c r="A13" s="274" t="s">
        <v>8</v>
      </c>
    </row>
    <row r="14" spans="1:1">
      <c r="A14" s="274" t="s">
        <v>9</v>
      </c>
    </row>
    <row r="15" spans="1:1">
      <c r="A15" s="275" t="s">
        <v>10</v>
      </c>
    </row>
    <row r="16" spans="1:1">
      <c r="A16" s="275" t="s">
        <v>11</v>
      </c>
    </row>
    <row r="17" spans="1:8">
      <c r="A17" s="275" t="s">
        <v>12</v>
      </c>
    </row>
    <row r="18" spans="1:8">
      <c r="A18" s="275" t="s">
        <v>13</v>
      </c>
    </row>
    <row r="20" spans="1:8">
      <c r="A20" s="276"/>
    </row>
    <row r="21" spans="1:8">
      <c r="A21" s="276"/>
    </row>
    <row r="22" spans="1:8" ht="31">
      <c r="A22" s="277"/>
      <c r="E22" s="281"/>
      <c r="H22" s="278" t="s">
        <v>14</v>
      </c>
    </row>
    <row r="23" spans="1:8" ht="31">
      <c r="A23" s="277"/>
      <c r="H23" s="278" t="s">
        <v>15</v>
      </c>
    </row>
    <row r="24" spans="1:8" ht="31">
      <c r="A24" s="279"/>
      <c r="H24" s="278" t="s">
        <v>16</v>
      </c>
    </row>
    <row r="25" spans="1:8" ht="30">
      <c r="A25" s="280"/>
    </row>
    <row r="28" spans="1:8" ht="30">
      <c r="A28" s="280"/>
      <c r="H28" s="281" t="s">
        <v>17</v>
      </c>
    </row>
    <row r="29" spans="1:8" ht="30">
      <c r="A29" s="280"/>
    </row>
    <row r="30" spans="1:8" ht="25">
      <c r="A30" s="282"/>
      <c r="H30" s="281" t="s">
        <v>18</v>
      </c>
    </row>
    <row r="31" spans="1:8" ht="18">
      <c r="A31" s="283"/>
      <c r="H31" s="284"/>
    </row>
    <row r="32" spans="1:8" ht="30">
      <c r="H32" s="285" t="s">
        <v>19</v>
      </c>
    </row>
    <row r="33" spans="8:8">
      <c r="H33" s="286" t="s">
        <v>20</v>
      </c>
    </row>
    <row r="34" spans="8:8" ht="25">
      <c r="H34" s="282" t="s">
        <v>304</v>
      </c>
    </row>
    <row r="36" spans="8:8">
      <c r="H36" s="283">
        <v>45912</v>
      </c>
    </row>
  </sheetData>
  <pageMargins left="0" right="0" top="0.55000000000000004" bottom="0.55000000000000004" header="0" footer="0.3000000000000000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EA2BC-D14F-624E-BFE5-600DB3365509}">
  <sheetPr>
    <pageSetUpPr fitToPage="1"/>
  </sheetPr>
  <dimension ref="A1:I141"/>
  <sheetViews>
    <sheetView topLeftCell="A109" zoomScaleNormal="100" workbookViewId="0">
      <selection activeCell="K136" sqref="K136"/>
    </sheetView>
  </sheetViews>
  <sheetFormatPr baseColWidth="10" defaultColWidth="10.83203125" defaultRowHeight="12"/>
  <cols>
    <col min="1" max="1" width="5" style="3" customWidth="1"/>
    <col min="2" max="2" width="3.5" style="1" customWidth="1"/>
    <col min="3" max="3" width="59.83203125" style="2" customWidth="1"/>
    <col min="4" max="4" width="21.6640625" style="2" bestFit="1" customWidth="1"/>
    <col min="5" max="5" width="12.6640625" style="2" customWidth="1"/>
    <col min="6" max="6" width="4" style="1" bestFit="1" customWidth="1"/>
    <col min="7" max="7" width="11.5" style="11" bestFit="1" customWidth="1"/>
    <col min="8" max="8" width="16.33203125" style="11" bestFit="1" customWidth="1"/>
    <col min="9" max="9" width="11.1640625" style="3" customWidth="1"/>
    <col min="10" max="16384" width="10.83203125" style="3"/>
  </cols>
  <sheetData>
    <row r="1" spans="1:9" ht="13" thickBot="1">
      <c r="A1" s="527" t="s">
        <v>303</v>
      </c>
      <c r="B1" s="527"/>
      <c r="C1" s="527"/>
      <c r="D1" s="527"/>
      <c r="E1" s="527"/>
      <c r="F1" s="527"/>
      <c r="G1" s="527"/>
      <c r="H1" s="527"/>
    </row>
    <row r="2" spans="1:9" ht="19">
      <c r="A2" s="4"/>
      <c r="B2" s="528" t="s">
        <v>21</v>
      </c>
      <c r="C2" s="529"/>
      <c r="D2" s="529"/>
      <c r="E2" s="529"/>
      <c r="F2" s="529"/>
      <c r="G2" s="529"/>
      <c r="H2" s="530"/>
    </row>
    <row r="3" spans="1:9">
      <c r="A3" s="5"/>
      <c r="B3" s="6"/>
      <c r="C3" s="7" t="s">
        <v>22</v>
      </c>
      <c r="D3" s="7" t="s">
        <v>23</v>
      </c>
      <c r="E3" s="7" t="s">
        <v>24</v>
      </c>
      <c r="F3" s="6" t="s">
        <v>25</v>
      </c>
      <c r="G3" s="8" t="s">
        <v>26</v>
      </c>
      <c r="H3" s="9" t="s">
        <v>27</v>
      </c>
    </row>
    <row r="4" spans="1:9" ht="13" thickBot="1">
      <c r="B4" s="10"/>
      <c r="C4" s="11"/>
      <c r="D4" s="11"/>
      <c r="E4" s="11"/>
      <c r="F4" s="11"/>
    </row>
    <row r="5" spans="1:9" ht="17" thickBot="1">
      <c r="A5" s="289" t="s">
        <v>28</v>
      </c>
      <c r="B5" s="69" t="s">
        <v>29</v>
      </c>
      <c r="C5" s="97" t="s">
        <v>30</v>
      </c>
      <c r="D5" s="97"/>
      <c r="E5" s="71" t="s">
        <v>29</v>
      </c>
      <c r="F5" s="69" t="s">
        <v>29</v>
      </c>
      <c r="G5" s="72" t="s">
        <v>29</v>
      </c>
      <c r="H5" s="73" t="s">
        <v>29</v>
      </c>
      <c r="I5"/>
    </row>
    <row r="6" spans="1:9" ht="13">
      <c r="A6" s="467" t="s">
        <v>31</v>
      </c>
      <c r="B6" s="63">
        <v>1</v>
      </c>
      <c r="C6" s="166" t="s">
        <v>32</v>
      </c>
      <c r="D6" s="180"/>
      <c r="E6" s="180"/>
      <c r="F6" s="63"/>
      <c r="G6" s="370"/>
      <c r="H6" s="371"/>
    </row>
    <row r="7" spans="1:9" ht="13">
      <c r="A7" s="468" t="s">
        <v>31</v>
      </c>
      <c r="B7" s="64">
        <f>1+B6</f>
        <v>2</v>
      </c>
      <c r="C7" s="23" t="s">
        <v>33</v>
      </c>
      <c r="D7" s="23"/>
      <c r="E7" s="23"/>
      <c r="F7" s="22">
        <v>18</v>
      </c>
      <c r="G7" s="25">
        <v>0</v>
      </c>
      <c r="H7" s="26">
        <f>F7*G7</f>
        <v>0</v>
      </c>
    </row>
    <row r="8" spans="1:9" ht="13">
      <c r="A8" s="468" t="s">
        <v>31</v>
      </c>
      <c r="B8" s="64">
        <f t="shared" ref="B8:B15" si="0">1+B7</f>
        <v>3</v>
      </c>
      <c r="C8" s="365" t="s">
        <v>34</v>
      </c>
      <c r="D8" s="366"/>
      <c r="E8" s="23"/>
      <c r="F8" s="305">
        <v>18</v>
      </c>
      <c r="G8" s="25">
        <v>0</v>
      </c>
      <c r="H8" s="312">
        <f t="shared" ref="H8" si="1">G8*F8</f>
        <v>0</v>
      </c>
    </row>
    <row r="9" spans="1:9" ht="13">
      <c r="A9" s="468" t="s">
        <v>31</v>
      </c>
      <c r="B9" s="64">
        <f t="shared" si="0"/>
        <v>4</v>
      </c>
      <c r="C9" s="169" t="s">
        <v>35</v>
      </c>
      <c r="D9" s="184"/>
      <c r="E9" s="184"/>
      <c r="F9" s="64"/>
      <c r="G9" s="25">
        <v>0</v>
      </c>
      <c r="H9" s="372"/>
    </row>
    <row r="10" spans="1:9" ht="13">
      <c r="A10" s="468" t="s">
        <v>31</v>
      </c>
      <c r="B10" s="64">
        <f t="shared" si="0"/>
        <v>5</v>
      </c>
      <c r="C10" s="23" t="s">
        <v>36</v>
      </c>
      <c r="D10" s="23"/>
      <c r="E10" s="23"/>
      <c r="F10" s="22">
        <v>1</v>
      </c>
      <c r="G10" s="25">
        <v>0</v>
      </c>
      <c r="H10" s="26">
        <f>F10*G10</f>
        <v>0</v>
      </c>
    </row>
    <row r="11" spans="1:9" ht="13">
      <c r="A11" s="468" t="s">
        <v>31</v>
      </c>
      <c r="B11" s="64">
        <f t="shared" si="0"/>
        <v>6</v>
      </c>
      <c r="C11" s="169" t="s">
        <v>37</v>
      </c>
      <c r="D11" s="184"/>
      <c r="E11" s="184"/>
      <c r="F11" s="64"/>
      <c r="G11" s="25">
        <v>0</v>
      </c>
      <c r="H11" s="372"/>
    </row>
    <row r="12" spans="1:9" ht="13">
      <c r="A12" s="468" t="s">
        <v>31</v>
      </c>
      <c r="B12" s="64">
        <f t="shared" si="0"/>
        <v>7</v>
      </c>
      <c r="C12" s="365" t="s">
        <v>38</v>
      </c>
      <c r="D12" s="368"/>
      <c r="E12" s="23"/>
      <c r="F12" s="305">
        <v>2</v>
      </c>
      <c r="G12" s="25">
        <v>0</v>
      </c>
      <c r="H12" s="186">
        <f t="shared" ref="H12:H13" si="2">G12*F12</f>
        <v>0</v>
      </c>
    </row>
    <row r="13" spans="1:9" ht="13">
      <c r="A13" s="468" t="s">
        <v>31</v>
      </c>
      <c r="B13" s="64">
        <f t="shared" si="0"/>
        <v>8</v>
      </c>
      <c r="C13" s="365" t="s">
        <v>39</v>
      </c>
      <c r="D13" s="366"/>
      <c r="E13" s="23"/>
      <c r="F13" s="305">
        <v>2</v>
      </c>
      <c r="G13" s="25">
        <v>0</v>
      </c>
      <c r="H13" s="186">
        <f t="shared" si="2"/>
        <v>0</v>
      </c>
    </row>
    <row r="14" spans="1:9" ht="13">
      <c r="A14" s="468" t="s">
        <v>31</v>
      </c>
      <c r="B14" s="64">
        <f t="shared" si="0"/>
        <v>9</v>
      </c>
      <c r="C14" s="183" t="s">
        <v>40</v>
      </c>
      <c r="D14" s="184" t="s">
        <v>29</v>
      </c>
      <c r="E14" s="184" t="s">
        <v>29</v>
      </c>
      <c r="F14" s="64" t="s">
        <v>29</v>
      </c>
      <c r="G14" s="25">
        <v>0</v>
      </c>
      <c r="H14" s="186" t="s">
        <v>29</v>
      </c>
    </row>
    <row r="15" spans="1:9" ht="15" customHeight="1">
      <c r="A15" s="468" t="s">
        <v>31</v>
      </c>
      <c r="B15" s="64">
        <f t="shared" si="0"/>
        <v>10</v>
      </c>
      <c r="C15" s="167" t="s">
        <v>41</v>
      </c>
      <c r="D15" s="167" t="s">
        <v>42</v>
      </c>
      <c r="E15" s="167" t="s">
        <v>29</v>
      </c>
      <c r="F15" s="168">
        <v>1</v>
      </c>
      <c r="G15" s="25">
        <v>0</v>
      </c>
      <c r="H15" s="174">
        <f>G15*F15</f>
        <v>0</v>
      </c>
      <c r="I15" s="36"/>
    </row>
    <row r="16" spans="1:9" ht="14" thickBot="1">
      <c r="A16" s="476" t="s">
        <v>31</v>
      </c>
      <c r="B16" s="177">
        <f t="shared" ref="B16" si="3">B15+1</f>
        <v>11</v>
      </c>
      <c r="C16" s="176" t="s">
        <v>43</v>
      </c>
      <c r="D16" s="176" t="s">
        <v>42</v>
      </c>
      <c r="E16" s="176" t="s">
        <v>29</v>
      </c>
      <c r="F16" s="177">
        <v>1</v>
      </c>
      <c r="G16" s="25">
        <v>0</v>
      </c>
      <c r="H16" s="178">
        <f>G16*F16</f>
        <v>0</v>
      </c>
      <c r="I16" s="36"/>
    </row>
    <row r="17" spans="1:9" ht="14" thickBot="1">
      <c r="A17" s="92" t="s">
        <v>29</v>
      </c>
      <c r="B17" s="93"/>
      <c r="C17" s="94"/>
      <c r="D17" s="94"/>
      <c r="E17" s="94"/>
      <c r="F17" s="93"/>
      <c r="G17" s="291" t="s">
        <v>44</v>
      </c>
      <c r="H17" s="292">
        <f>SUM(H7:H16)</f>
        <v>0</v>
      </c>
    </row>
    <row r="18" spans="1:9" ht="17" thickBot="1">
      <c r="A18"/>
      <c r="B18"/>
      <c r="C18"/>
      <c r="D18"/>
      <c r="E18"/>
      <c r="F18"/>
      <c r="G18"/>
      <c r="H18"/>
      <c r="I18" s="36"/>
    </row>
    <row r="19" spans="1:9" ht="14" thickBot="1">
      <c r="A19" s="435" t="s">
        <v>45</v>
      </c>
      <c r="B19" s="332" t="s">
        <v>29</v>
      </c>
      <c r="C19" s="436" t="s">
        <v>46</v>
      </c>
      <c r="D19" s="436"/>
      <c r="E19" s="334" t="s">
        <v>29</v>
      </c>
      <c r="F19" s="332" t="s">
        <v>29</v>
      </c>
      <c r="G19" s="335" t="s">
        <v>29</v>
      </c>
      <c r="H19" s="336" t="s">
        <v>29</v>
      </c>
    </row>
    <row r="20" spans="1:9">
      <c r="A20" s="473" t="s">
        <v>47</v>
      </c>
      <c r="B20" s="431">
        <v>1</v>
      </c>
      <c r="C20" s="432" t="s">
        <v>48</v>
      </c>
      <c r="D20" s="433"/>
      <c r="E20" s="433"/>
      <c r="F20" s="434"/>
      <c r="G20" s="390"/>
      <c r="H20" s="391"/>
    </row>
    <row r="21" spans="1:9" ht="13">
      <c r="A21" s="474" t="s">
        <v>47</v>
      </c>
      <c r="B21" s="64">
        <f t="shared" ref="B21:B25" si="4">B20+1</f>
        <v>2</v>
      </c>
      <c r="C21" s="167" t="s">
        <v>49</v>
      </c>
      <c r="D21" s="167"/>
      <c r="E21" s="167"/>
      <c r="F21" s="168">
        <v>1</v>
      </c>
      <c r="G21" s="66">
        <v>0</v>
      </c>
      <c r="H21" s="34">
        <f>F21*G21</f>
        <v>0</v>
      </c>
      <c r="I21" s="49"/>
    </row>
    <row r="22" spans="1:9" ht="13">
      <c r="A22" s="474" t="s">
        <v>47</v>
      </c>
      <c r="B22" s="64">
        <f t="shared" si="4"/>
        <v>3</v>
      </c>
      <c r="C22" s="167" t="s">
        <v>50</v>
      </c>
      <c r="D22" s="167"/>
      <c r="E22" s="167"/>
      <c r="F22" s="168">
        <v>1</v>
      </c>
      <c r="G22" s="66">
        <v>0</v>
      </c>
      <c r="H22" s="34">
        <f>F22*G22</f>
        <v>0</v>
      </c>
      <c r="I22" s="49"/>
    </row>
    <row r="23" spans="1:9" ht="13">
      <c r="A23" s="468" t="s">
        <v>47</v>
      </c>
      <c r="B23" s="64">
        <f t="shared" si="4"/>
        <v>4</v>
      </c>
      <c r="C23" s="405" t="s">
        <v>40</v>
      </c>
      <c r="D23" s="184" t="s">
        <v>29</v>
      </c>
      <c r="E23" s="184" t="s">
        <v>29</v>
      </c>
      <c r="F23" s="64" t="s">
        <v>29</v>
      </c>
      <c r="G23" s="66"/>
      <c r="H23" s="186" t="s">
        <v>29</v>
      </c>
      <c r="I23" s="49"/>
    </row>
    <row r="24" spans="1:9" ht="13">
      <c r="A24" s="475" t="s">
        <v>47</v>
      </c>
      <c r="B24" s="64">
        <f t="shared" si="4"/>
        <v>5</v>
      </c>
      <c r="C24" s="167" t="s">
        <v>41</v>
      </c>
      <c r="D24" s="167" t="s">
        <v>42</v>
      </c>
      <c r="E24" s="167" t="s">
        <v>29</v>
      </c>
      <c r="F24" s="168">
        <v>1</v>
      </c>
      <c r="G24" s="181">
        <v>0</v>
      </c>
      <c r="H24" s="174">
        <f>G24*F24</f>
        <v>0</v>
      </c>
    </row>
    <row r="25" spans="1:9" ht="14" thickBot="1">
      <c r="A25" s="476" t="s">
        <v>47</v>
      </c>
      <c r="B25" s="177">
        <f t="shared" si="4"/>
        <v>6</v>
      </c>
      <c r="C25" s="176" t="s">
        <v>43</v>
      </c>
      <c r="D25" s="176" t="s">
        <v>42</v>
      </c>
      <c r="E25" s="176" t="s">
        <v>29</v>
      </c>
      <c r="F25" s="177">
        <v>1</v>
      </c>
      <c r="G25" s="190">
        <v>0</v>
      </c>
      <c r="H25" s="178">
        <f>G25*F25</f>
        <v>0</v>
      </c>
    </row>
    <row r="26" spans="1:9" ht="17" thickBot="1">
      <c r="A26" t="s">
        <v>29</v>
      </c>
      <c r="B26" s="93"/>
      <c r="C26" s="94"/>
      <c r="D26" s="94"/>
      <c r="E26" s="94"/>
      <c r="F26" s="93"/>
      <c r="G26" s="120" t="s">
        <v>51</v>
      </c>
      <c r="H26" s="121">
        <f>SUM(H20:H25)</f>
        <v>0</v>
      </c>
      <c r="I26" s="49"/>
    </row>
    <row r="27" spans="1:9" ht="17" thickBot="1">
      <c r="A27"/>
      <c r="B27" s="122"/>
      <c r="C27"/>
      <c r="D27"/>
      <c r="E27"/>
      <c r="F27"/>
      <c r="G27" s="123"/>
      <c r="H27" s="123"/>
      <c r="I27" s="49"/>
    </row>
    <row r="28" spans="1:9" ht="14" thickBot="1">
      <c r="A28" s="437" t="s">
        <v>52</v>
      </c>
      <c r="B28" s="438" t="s">
        <v>29</v>
      </c>
      <c r="C28" s="439" t="s">
        <v>53</v>
      </c>
      <c r="D28" s="438" t="s">
        <v>29</v>
      </c>
      <c r="E28" s="438" t="s">
        <v>29</v>
      </c>
      <c r="F28" s="438" t="s">
        <v>29</v>
      </c>
      <c r="G28" s="440" t="s">
        <v>29</v>
      </c>
      <c r="H28" s="441" t="s">
        <v>29</v>
      </c>
      <c r="I28" s="49"/>
    </row>
    <row r="29" spans="1:9" ht="16">
      <c r="A29" s="496" t="s">
        <v>54</v>
      </c>
      <c r="B29" s="63">
        <v>1</v>
      </c>
      <c r="C29" s="497" t="s">
        <v>55</v>
      </c>
      <c r="D29" s="180" t="s">
        <v>29</v>
      </c>
      <c r="E29" s="180" t="s">
        <v>29</v>
      </c>
      <c r="F29" s="63" t="s">
        <v>29</v>
      </c>
      <c r="G29" s="498" t="s">
        <v>29</v>
      </c>
      <c r="H29" s="499" t="s">
        <v>29</v>
      </c>
      <c r="I29"/>
    </row>
    <row r="30" spans="1:9" ht="16">
      <c r="A30" s="470" t="s">
        <v>54</v>
      </c>
      <c r="B30" s="64">
        <f>B29+1</f>
        <v>2</v>
      </c>
      <c r="C30" s="32" t="s">
        <v>56</v>
      </c>
      <c r="D30" s="495"/>
      <c r="E30" s="167"/>
      <c r="F30" s="168">
        <v>1</v>
      </c>
      <c r="G30" s="25">
        <v>0</v>
      </c>
      <c r="H30" s="174">
        <f>G30*F30</f>
        <v>0</v>
      </c>
      <c r="I30"/>
    </row>
    <row r="31" spans="1:9" ht="13">
      <c r="A31" s="471" t="s">
        <v>54</v>
      </c>
      <c r="B31" s="64">
        <f t="shared" ref="B31:B35" si="5">B30+1</f>
        <v>3</v>
      </c>
      <c r="C31" s="191" t="s">
        <v>57</v>
      </c>
      <c r="D31" s="191"/>
      <c r="E31" s="167"/>
      <c r="F31" s="192">
        <v>1</v>
      </c>
      <c r="G31" s="185" t="s">
        <v>58</v>
      </c>
      <c r="H31" s="186" t="s">
        <v>29</v>
      </c>
    </row>
    <row r="32" spans="1:9" ht="13">
      <c r="A32" s="471" t="s">
        <v>54</v>
      </c>
      <c r="B32" s="64">
        <f t="shared" si="5"/>
        <v>4</v>
      </c>
      <c r="C32" s="405" t="s">
        <v>59</v>
      </c>
      <c r="D32" s="191"/>
      <c r="E32" s="191"/>
      <c r="F32" s="192">
        <v>1</v>
      </c>
      <c r="G32" s="185" t="s">
        <v>29</v>
      </c>
      <c r="H32" s="186" t="s">
        <v>29</v>
      </c>
      <c r="I32" s="35"/>
    </row>
    <row r="33" spans="1:9" ht="13">
      <c r="A33" s="471" t="s">
        <v>54</v>
      </c>
      <c r="B33" s="64">
        <f t="shared" si="5"/>
        <v>5</v>
      </c>
      <c r="C33" s="191" t="s">
        <v>60</v>
      </c>
      <c r="D33" s="191"/>
      <c r="E33" s="191"/>
      <c r="F33" s="192">
        <v>1</v>
      </c>
      <c r="G33" s="367">
        <v>0</v>
      </c>
      <c r="H33" s="186">
        <f>G33*F33</f>
        <v>0</v>
      </c>
      <c r="I33" s="36"/>
    </row>
    <row r="34" spans="1:9" ht="13">
      <c r="A34" s="471" t="s">
        <v>54</v>
      </c>
      <c r="B34" s="64">
        <f t="shared" si="5"/>
        <v>6</v>
      </c>
      <c r="C34" s="405" t="s">
        <v>40</v>
      </c>
      <c r="D34" s="184" t="s">
        <v>29</v>
      </c>
      <c r="E34" s="184" t="s">
        <v>29</v>
      </c>
      <c r="F34" s="64" t="s">
        <v>29</v>
      </c>
      <c r="G34" s="185" t="s">
        <v>29</v>
      </c>
      <c r="H34" s="186" t="s">
        <v>29</v>
      </c>
    </row>
    <row r="35" spans="1:9" ht="13">
      <c r="A35" s="471" t="s">
        <v>54</v>
      </c>
      <c r="B35" s="64">
        <f t="shared" si="5"/>
        <v>7</v>
      </c>
      <c r="C35" s="184" t="s">
        <v>41</v>
      </c>
      <c r="D35" s="191" t="s">
        <v>42</v>
      </c>
      <c r="E35" s="191" t="s">
        <v>29</v>
      </c>
      <c r="F35" s="192">
        <v>1</v>
      </c>
      <c r="G35" s="185">
        <v>0</v>
      </c>
      <c r="H35" s="186">
        <f>G35*F35</f>
        <v>0</v>
      </c>
    </row>
    <row r="36" spans="1:9" ht="14" thickBot="1">
      <c r="A36" s="472" t="s">
        <v>54</v>
      </c>
      <c r="B36" s="67">
        <f t="shared" ref="B36" si="6">B35+1</f>
        <v>8</v>
      </c>
      <c r="C36" s="193" t="s">
        <v>43</v>
      </c>
      <c r="D36" s="194" t="s">
        <v>42</v>
      </c>
      <c r="E36" s="194" t="s">
        <v>29</v>
      </c>
      <c r="F36" s="195">
        <v>1</v>
      </c>
      <c r="G36" s="196">
        <v>0</v>
      </c>
      <c r="H36" s="197">
        <f>G36*F36</f>
        <v>0</v>
      </c>
    </row>
    <row r="37" spans="1:9" ht="14" thickBot="1">
      <c r="A37" s="82" t="s">
        <v>29</v>
      </c>
      <c r="C37" s="84"/>
      <c r="D37" s="84"/>
      <c r="E37" s="84"/>
      <c r="F37" s="82"/>
      <c r="G37" s="120" t="s">
        <v>61</v>
      </c>
      <c r="H37" s="130">
        <f>SUM(H30:H36)</f>
        <v>0</v>
      </c>
    </row>
    <row r="38" spans="1:9" ht="13" thickBot="1">
      <c r="C38" s="3"/>
      <c r="D38" s="3"/>
      <c r="E38" s="3"/>
      <c r="F38" s="3"/>
      <c r="G38" s="131"/>
      <c r="H38" s="131"/>
    </row>
    <row r="39" spans="1:9" ht="14" thickBot="1">
      <c r="A39" s="299" t="s">
        <v>62</v>
      </c>
      <c r="B39" s="293" t="s">
        <v>29</v>
      </c>
      <c r="C39" s="294" t="s">
        <v>63</v>
      </c>
      <c r="D39" s="295" t="s">
        <v>29</v>
      </c>
      <c r="E39" s="295" t="s">
        <v>29</v>
      </c>
      <c r="F39" s="293" t="s">
        <v>29</v>
      </c>
      <c r="G39" s="296" t="s">
        <v>29</v>
      </c>
      <c r="H39" s="297" t="s">
        <v>29</v>
      </c>
    </row>
    <row r="40" spans="1:9" ht="13">
      <c r="A40" s="515" t="s">
        <v>64</v>
      </c>
      <c r="B40" s="252">
        <v>1</v>
      </c>
      <c r="C40" s="477" t="s">
        <v>65</v>
      </c>
      <c r="D40" s="516" t="s">
        <v>29</v>
      </c>
      <c r="E40" s="516" t="s">
        <v>29</v>
      </c>
      <c r="F40" s="517" t="s">
        <v>29</v>
      </c>
      <c r="G40" s="518" t="s">
        <v>29</v>
      </c>
      <c r="H40" s="519" t="s">
        <v>29</v>
      </c>
    </row>
    <row r="41" spans="1:9" ht="13">
      <c r="A41" s="520" t="str">
        <f t="shared" ref="A41:A44" si="7">A40</f>
        <v>D</v>
      </c>
      <c r="B41" s="107">
        <f t="shared" ref="B41:B44" si="8">B40+1</f>
        <v>2</v>
      </c>
      <c r="C41" s="113" t="s">
        <v>66</v>
      </c>
      <c r="D41" s="113"/>
      <c r="E41" s="113"/>
      <c r="F41" s="107">
        <v>1</v>
      </c>
      <c r="G41" s="25">
        <v>0</v>
      </c>
      <c r="H41" s="394">
        <f>G41*F41</f>
        <v>0</v>
      </c>
    </row>
    <row r="42" spans="1:9" ht="13">
      <c r="A42" s="520" t="str">
        <f t="shared" si="7"/>
        <v>D</v>
      </c>
      <c r="B42" s="107">
        <f t="shared" si="8"/>
        <v>3</v>
      </c>
      <c r="C42" s="113" t="s">
        <v>67</v>
      </c>
      <c r="D42" s="300"/>
      <c r="E42" s="113"/>
      <c r="F42" s="107">
        <v>1</v>
      </c>
      <c r="G42" s="25">
        <v>0</v>
      </c>
      <c r="H42" s="394">
        <f>G42*F42</f>
        <v>0</v>
      </c>
    </row>
    <row r="43" spans="1:9" ht="13">
      <c r="A43" s="520" t="str">
        <f>A42</f>
        <v>D</v>
      </c>
      <c r="B43" s="107">
        <f>B42+1</f>
        <v>4</v>
      </c>
      <c r="C43" s="112" t="s">
        <v>40</v>
      </c>
      <c r="D43" s="127" t="s">
        <v>29</v>
      </c>
      <c r="E43" s="127" t="s">
        <v>29</v>
      </c>
      <c r="F43" s="128" t="s">
        <v>29</v>
      </c>
      <c r="G43" s="25">
        <v>0</v>
      </c>
      <c r="H43" s="521" t="s">
        <v>29</v>
      </c>
    </row>
    <row r="44" spans="1:9" ht="13">
      <c r="A44" s="520" t="str">
        <f t="shared" si="7"/>
        <v>D</v>
      </c>
      <c r="B44" s="107">
        <f t="shared" si="8"/>
        <v>5</v>
      </c>
      <c r="C44" s="113" t="s">
        <v>41</v>
      </c>
      <c r="D44" s="143" t="s">
        <v>42</v>
      </c>
      <c r="E44" s="143" t="s">
        <v>29</v>
      </c>
      <c r="F44" s="129">
        <v>1</v>
      </c>
      <c r="G44" s="25">
        <v>0</v>
      </c>
      <c r="H44" s="394">
        <f>G44*F44</f>
        <v>0</v>
      </c>
    </row>
    <row r="45" spans="1:9" ht="14" thickBot="1">
      <c r="A45" s="522" t="s">
        <v>64</v>
      </c>
      <c r="B45" s="208">
        <v>6</v>
      </c>
      <c r="C45" s="523" t="s">
        <v>43</v>
      </c>
      <c r="D45" s="524" t="s">
        <v>42</v>
      </c>
      <c r="E45" s="524" t="s">
        <v>29</v>
      </c>
      <c r="F45" s="525">
        <v>1</v>
      </c>
      <c r="G45" s="44">
        <v>0</v>
      </c>
      <c r="H45" s="526">
        <f>G45*F45</f>
        <v>0</v>
      </c>
    </row>
    <row r="46" spans="1:9" ht="14" thickBot="1">
      <c r="A46" s="84" t="s">
        <v>29</v>
      </c>
      <c r="C46" s="84"/>
      <c r="D46" s="84"/>
      <c r="E46" s="84"/>
      <c r="F46" s="82"/>
      <c r="G46" s="120" t="s">
        <v>68</v>
      </c>
      <c r="H46" s="130">
        <f>SUM(H40:H45)</f>
        <v>0</v>
      </c>
    </row>
    <row r="47" spans="1:9" ht="13" thickBot="1">
      <c r="G47" s="138"/>
      <c r="H47" s="138"/>
    </row>
    <row r="48" spans="1:9" ht="14" thickBot="1">
      <c r="A48" s="310" t="s">
        <v>69</v>
      </c>
      <c r="B48" s="293" t="s">
        <v>29</v>
      </c>
      <c r="C48" s="311" t="s">
        <v>70</v>
      </c>
      <c r="D48" s="295" t="s">
        <v>29</v>
      </c>
      <c r="E48" s="295" t="s">
        <v>29</v>
      </c>
      <c r="F48" s="293" t="s">
        <v>29</v>
      </c>
      <c r="G48" s="296" t="s">
        <v>29</v>
      </c>
      <c r="H48" s="297" t="s">
        <v>29</v>
      </c>
    </row>
    <row r="49" spans="1:8" ht="13">
      <c r="A49" s="467" t="s">
        <v>71</v>
      </c>
      <c r="B49" s="165">
        <v>1</v>
      </c>
      <c r="C49" s="401" t="s">
        <v>72</v>
      </c>
      <c r="D49" s="54"/>
      <c r="E49" s="54"/>
      <c r="F49" s="52"/>
      <c r="G49" s="55"/>
      <c r="H49" s="402"/>
    </row>
    <row r="50" spans="1:8" ht="13">
      <c r="A50" s="468" t="s">
        <v>71</v>
      </c>
      <c r="B50" s="33">
        <f t="shared" ref="B50:B69" si="9">B49+1</f>
        <v>2</v>
      </c>
      <c r="C50" s="184" t="s">
        <v>73</v>
      </c>
      <c r="D50" s="184"/>
      <c r="E50" s="184"/>
      <c r="F50" s="64">
        <v>1</v>
      </c>
      <c r="G50" s="25">
        <v>0</v>
      </c>
      <c r="H50" s="189">
        <f>F50*G50</f>
        <v>0</v>
      </c>
    </row>
    <row r="51" spans="1:8" ht="13">
      <c r="A51" s="468" t="s">
        <v>71</v>
      </c>
      <c r="B51" s="33">
        <f t="shared" si="9"/>
        <v>3</v>
      </c>
      <c r="C51" s="184" t="s">
        <v>74</v>
      </c>
      <c r="D51" s="184"/>
      <c r="E51" s="184"/>
      <c r="F51" s="64">
        <v>1</v>
      </c>
      <c r="G51" s="25">
        <v>0</v>
      </c>
      <c r="H51" s="186">
        <f>G51*F51</f>
        <v>0</v>
      </c>
    </row>
    <row r="52" spans="1:8" ht="13">
      <c r="A52" s="468" t="s">
        <v>71</v>
      </c>
      <c r="B52" s="33">
        <f t="shared" si="9"/>
        <v>4</v>
      </c>
      <c r="C52" s="184" t="s">
        <v>75</v>
      </c>
      <c r="D52" s="184"/>
      <c r="E52" s="184"/>
      <c r="F52" s="64">
        <v>1</v>
      </c>
      <c r="G52" s="25">
        <v>0</v>
      </c>
      <c r="H52" s="186">
        <f>G52*F52</f>
        <v>0</v>
      </c>
    </row>
    <row r="53" spans="1:8" ht="13">
      <c r="A53" s="468" t="s">
        <v>71</v>
      </c>
      <c r="B53" s="33">
        <f t="shared" si="9"/>
        <v>5</v>
      </c>
      <c r="C53" s="38" t="s">
        <v>76</v>
      </c>
      <c r="D53" s="31"/>
      <c r="E53" s="31"/>
      <c r="F53" s="22"/>
      <c r="G53" s="25"/>
      <c r="H53" s="189"/>
    </row>
    <row r="54" spans="1:8" ht="13">
      <c r="A54" s="468" t="s">
        <v>71</v>
      </c>
      <c r="B54" s="33">
        <f t="shared" si="9"/>
        <v>6</v>
      </c>
      <c r="C54" s="39" t="s">
        <v>77</v>
      </c>
      <c r="D54" s="31"/>
      <c r="E54" s="31"/>
      <c r="F54" s="22">
        <v>1</v>
      </c>
      <c r="G54" s="25">
        <v>0</v>
      </c>
      <c r="H54" s="189">
        <f>F54*G54</f>
        <v>0</v>
      </c>
    </row>
    <row r="55" spans="1:8" ht="13">
      <c r="A55" s="468" t="s">
        <v>71</v>
      </c>
      <c r="B55" s="33">
        <f t="shared" si="9"/>
        <v>7</v>
      </c>
      <c r="C55" s="169" t="s">
        <v>78</v>
      </c>
      <c r="D55" s="184"/>
      <c r="E55" s="184"/>
      <c r="F55" s="64" t="s">
        <v>29</v>
      </c>
      <c r="G55" s="25"/>
      <c r="H55" s="312" t="s">
        <v>29</v>
      </c>
    </row>
    <row r="56" spans="1:8" ht="13">
      <c r="A56" s="468" t="s">
        <v>71</v>
      </c>
      <c r="B56" s="33">
        <f t="shared" si="9"/>
        <v>8</v>
      </c>
      <c r="C56" s="167" t="s">
        <v>79</v>
      </c>
      <c r="D56" s="167"/>
      <c r="E56" s="167"/>
      <c r="F56" s="168">
        <v>1</v>
      </c>
      <c r="G56" s="25">
        <v>0</v>
      </c>
      <c r="H56" s="298">
        <f>G56*F56</f>
        <v>0</v>
      </c>
    </row>
    <row r="57" spans="1:8" ht="13">
      <c r="A57" s="468" t="s">
        <v>71</v>
      </c>
      <c r="B57" s="33">
        <f t="shared" si="9"/>
        <v>9</v>
      </c>
      <c r="C57" s="167" t="s">
        <v>80</v>
      </c>
      <c r="D57" s="167"/>
      <c r="E57" s="167"/>
      <c r="F57" s="168">
        <v>2</v>
      </c>
      <c r="G57" s="25">
        <v>0</v>
      </c>
      <c r="H57" s="298">
        <f>G57*F57</f>
        <v>0</v>
      </c>
    </row>
    <row r="58" spans="1:8" ht="13">
      <c r="A58" s="468" t="s">
        <v>71</v>
      </c>
      <c r="B58" s="33">
        <f t="shared" si="9"/>
        <v>10</v>
      </c>
      <c r="C58" s="167" t="s">
        <v>81</v>
      </c>
      <c r="D58" s="167"/>
      <c r="E58" s="167"/>
      <c r="F58" s="168">
        <v>2</v>
      </c>
      <c r="G58" s="25">
        <v>0</v>
      </c>
      <c r="H58" s="298">
        <f>G58*F58</f>
        <v>0</v>
      </c>
    </row>
    <row r="59" spans="1:8" ht="13">
      <c r="A59" s="468" t="s">
        <v>71</v>
      </c>
      <c r="B59" s="33">
        <f t="shared" si="9"/>
        <v>11</v>
      </c>
      <c r="C59" s="407" t="s">
        <v>82</v>
      </c>
      <c r="D59" s="408"/>
      <c r="E59" s="408"/>
      <c r="F59" s="409"/>
      <c r="G59" s="25"/>
      <c r="H59" s="412"/>
    </row>
    <row r="60" spans="1:8" ht="13">
      <c r="A60" s="468" t="s">
        <v>71</v>
      </c>
      <c r="B60" s="33">
        <f t="shared" si="9"/>
        <v>12</v>
      </c>
      <c r="C60" s="167" t="s">
        <v>83</v>
      </c>
      <c r="D60" s="167"/>
      <c r="E60" s="167"/>
      <c r="F60" s="168">
        <v>1</v>
      </c>
      <c r="G60" s="25">
        <v>0</v>
      </c>
      <c r="H60" s="403">
        <f>F60*G60</f>
        <v>0</v>
      </c>
    </row>
    <row r="61" spans="1:8" ht="13">
      <c r="A61" s="468" t="s">
        <v>71</v>
      </c>
      <c r="B61" s="33">
        <f t="shared" si="9"/>
        <v>13</v>
      </c>
      <c r="C61" s="184" t="s">
        <v>84</v>
      </c>
      <c r="D61" s="191"/>
      <c r="E61" s="191"/>
      <c r="F61" s="192">
        <v>1</v>
      </c>
      <c r="G61" s="25">
        <v>0</v>
      </c>
      <c r="H61" s="312">
        <f>G61*F61</f>
        <v>0</v>
      </c>
    </row>
    <row r="62" spans="1:8" ht="13">
      <c r="A62" s="468" t="s">
        <v>71</v>
      </c>
      <c r="B62" s="33">
        <f t="shared" si="9"/>
        <v>14</v>
      </c>
      <c r="C62" s="38" t="s">
        <v>85</v>
      </c>
      <c r="D62" s="31"/>
      <c r="E62" s="31"/>
      <c r="F62" s="22"/>
      <c r="G62" s="25"/>
      <c r="H62" s="189"/>
    </row>
    <row r="63" spans="1:8" ht="13">
      <c r="A63" s="468" t="s">
        <v>71</v>
      </c>
      <c r="B63" s="33">
        <f t="shared" si="9"/>
        <v>15</v>
      </c>
      <c r="C63" s="184" t="s">
        <v>86</v>
      </c>
      <c r="D63" s="369"/>
      <c r="E63" s="184"/>
      <c r="F63" s="64">
        <v>1</v>
      </c>
      <c r="G63" s="25">
        <v>0</v>
      </c>
      <c r="H63" s="189">
        <f t="shared" ref="H63:H66" si="10">F63*G63</f>
        <v>0</v>
      </c>
    </row>
    <row r="64" spans="1:8" ht="13">
      <c r="A64" s="468" t="s">
        <v>71</v>
      </c>
      <c r="B64" s="33">
        <f t="shared" si="9"/>
        <v>16</v>
      </c>
      <c r="C64" s="191" t="s">
        <v>87</v>
      </c>
      <c r="D64" s="191"/>
      <c r="E64" s="184"/>
      <c r="F64" s="192">
        <v>2</v>
      </c>
      <c r="G64" s="25">
        <v>0</v>
      </c>
      <c r="H64" s="189">
        <f t="shared" si="10"/>
        <v>0</v>
      </c>
    </row>
    <row r="65" spans="1:8" ht="13">
      <c r="A65" s="468" t="s">
        <v>71</v>
      </c>
      <c r="B65" s="33">
        <f t="shared" si="9"/>
        <v>17</v>
      </c>
      <c r="C65" s="184" t="s">
        <v>88</v>
      </c>
      <c r="D65" s="184"/>
      <c r="E65" s="184"/>
      <c r="F65" s="64">
        <v>1</v>
      </c>
      <c r="G65" s="25">
        <v>0</v>
      </c>
      <c r="H65" s="189">
        <f t="shared" si="10"/>
        <v>0</v>
      </c>
    </row>
    <row r="66" spans="1:8" ht="13">
      <c r="A66" s="468" t="s">
        <v>71</v>
      </c>
      <c r="B66" s="33">
        <f t="shared" si="9"/>
        <v>18</v>
      </c>
      <c r="C66" s="184" t="s">
        <v>89</v>
      </c>
      <c r="D66" s="184"/>
      <c r="E66" s="184"/>
      <c r="F66" s="64">
        <v>1</v>
      </c>
      <c r="G66" s="25">
        <v>0</v>
      </c>
      <c r="H66" s="189">
        <f t="shared" si="10"/>
        <v>0</v>
      </c>
    </row>
    <row r="67" spans="1:8" ht="13">
      <c r="A67" s="468" t="s">
        <v>71</v>
      </c>
      <c r="B67" s="33">
        <f t="shared" si="9"/>
        <v>19</v>
      </c>
      <c r="C67" s="169" t="s">
        <v>40</v>
      </c>
      <c r="D67" s="172" t="s">
        <v>29</v>
      </c>
      <c r="E67" s="172" t="s">
        <v>29</v>
      </c>
      <c r="F67" s="173" t="s">
        <v>29</v>
      </c>
      <c r="G67" s="25"/>
      <c r="H67" s="307" t="s">
        <v>29</v>
      </c>
    </row>
    <row r="68" spans="1:8" ht="13">
      <c r="A68" s="468" t="s">
        <v>71</v>
      </c>
      <c r="B68" s="33">
        <f t="shared" si="9"/>
        <v>20</v>
      </c>
      <c r="C68" s="184" t="s">
        <v>41</v>
      </c>
      <c r="D68" s="191" t="s">
        <v>42</v>
      </c>
      <c r="E68" s="191" t="s">
        <v>29</v>
      </c>
      <c r="F68" s="192">
        <v>1</v>
      </c>
      <c r="G68" s="25">
        <v>0</v>
      </c>
      <c r="H68" s="312">
        <f>G68*F68</f>
        <v>0</v>
      </c>
    </row>
    <row r="69" spans="1:8" ht="14" thickBot="1">
      <c r="A69" s="469" t="s">
        <v>71</v>
      </c>
      <c r="B69" s="175">
        <f t="shared" si="9"/>
        <v>21</v>
      </c>
      <c r="C69" s="193" t="s">
        <v>43</v>
      </c>
      <c r="D69" s="194" t="s">
        <v>42</v>
      </c>
      <c r="E69" s="194" t="s">
        <v>29</v>
      </c>
      <c r="F69" s="195">
        <v>1</v>
      </c>
      <c r="G69" s="44">
        <v>0</v>
      </c>
      <c r="H69" s="309">
        <f>G69*F69</f>
        <v>0</v>
      </c>
    </row>
    <row r="70" spans="1:8" ht="13" thickBot="1">
      <c r="A70" s="81"/>
      <c r="C70" s="84"/>
      <c r="D70" s="84"/>
      <c r="E70" s="84"/>
      <c r="F70" s="82"/>
      <c r="G70" s="120" t="s">
        <v>90</v>
      </c>
      <c r="H70" s="130">
        <f>SUM(H49:H69)</f>
        <v>0</v>
      </c>
    </row>
    <row r="71" spans="1:8" ht="17" thickBot="1">
      <c r="A71"/>
      <c r="B71" s="93"/>
      <c r="C71" s="94"/>
      <c r="D71"/>
      <c r="E71"/>
      <c r="F71"/>
      <c r="G71" s="123"/>
      <c r="H71" s="123"/>
    </row>
    <row r="72" spans="1:8" ht="14" thickBot="1">
      <c r="A72" s="310" t="s">
        <v>91</v>
      </c>
      <c r="B72" s="293" t="s">
        <v>29</v>
      </c>
      <c r="C72" s="311" t="s">
        <v>92</v>
      </c>
      <c r="D72" s="295" t="s">
        <v>29</v>
      </c>
      <c r="E72" s="295" t="s">
        <v>29</v>
      </c>
      <c r="F72" s="293" t="s">
        <v>29</v>
      </c>
      <c r="G72" s="296" t="s">
        <v>29</v>
      </c>
      <c r="H72" s="297" t="s">
        <v>29</v>
      </c>
    </row>
    <row r="73" spans="1:8" ht="13">
      <c r="A73" s="313" t="s">
        <v>93</v>
      </c>
      <c r="B73" s="252">
        <v>1</v>
      </c>
      <c r="C73" s="314" t="s">
        <v>94</v>
      </c>
      <c r="D73" s="315"/>
      <c r="E73" s="315"/>
      <c r="F73" s="316" t="s">
        <v>29</v>
      </c>
      <c r="G73" s="317" t="s">
        <v>29</v>
      </c>
      <c r="H73" s="318" t="s">
        <v>29</v>
      </c>
    </row>
    <row r="74" spans="1:8">
      <c r="A74" s="442" t="s">
        <v>93</v>
      </c>
      <c r="B74" s="126">
        <f t="shared" ref="B74:B83" si="11">B73+1</f>
        <v>2</v>
      </c>
      <c r="C74" s="397" t="s">
        <v>95</v>
      </c>
      <c r="D74" s="398"/>
      <c r="E74" s="398"/>
      <c r="F74" s="33">
        <v>1</v>
      </c>
      <c r="G74" s="66">
        <v>0</v>
      </c>
      <c r="H74" s="34">
        <f>F74*G74</f>
        <v>0</v>
      </c>
    </row>
    <row r="75" spans="1:8">
      <c r="A75" s="442" t="s">
        <v>93</v>
      </c>
      <c r="B75" s="126">
        <f t="shared" si="11"/>
        <v>3</v>
      </c>
      <c r="C75" s="31" t="s">
        <v>96</v>
      </c>
      <c r="D75" s="187"/>
      <c r="E75" s="187"/>
      <c r="F75" s="188">
        <v>1</v>
      </c>
      <c r="G75" s="25">
        <v>0</v>
      </c>
      <c r="H75" s="189">
        <f>F75*G75</f>
        <v>0</v>
      </c>
    </row>
    <row r="76" spans="1:8" ht="13">
      <c r="A76" s="442" t="s">
        <v>93</v>
      </c>
      <c r="B76" s="126">
        <f t="shared" si="11"/>
        <v>4</v>
      </c>
      <c r="C76" s="320" t="s">
        <v>97</v>
      </c>
      <c r="D76" s="214"/>
      <c r="E76" s="214"/>
      <c r="F76" s="215" t="s">
        <v>29</v>
      </c>
      <c r="G76" s="303" t="s">
        <v>29</v>
      </c>
      <c r="H76" s="304" t="s">
        <v>29</v>
      </c>
    </row>
    <row r="77" spans="1:8" ht="13">
      <c r="A77" s="442" t="s">
        <v>93</v>
      </c>
      <c r="B77" s="126">
        <f t="shared" si="11"/>
        <v>5</v>
      </c>
      <c r="C77" s="322" t="s">
        <v>98</v>
      </c>
      <c r="D77" s="182"/>
      <c r="E77" s="167"/>
      <c r="F77" s="212">
        <v>1</v>
      </c>
      <c r="G77" s="323">
        <v>0</v>
      </c>
      <c r="H77" s="324">
        <f t="shared" ref="H77" si="12">G77*F77</f>
        <v>0</v>
      </c>
    </row>
    <row r="78" spans="1:8" ht="13">
      <c r="A78" s="442" t="s">
        <v>93</v>
      </c>
      <c r="B78" s="126">
        <f t="shared" si="11"/>
        <v>6</v>
      </c>
      <c r="C78" s="322" t="s">
        <v>99</v>
      </c>
      <c r="D78" s="182"/>
      <c r="E78" s="167"/>
      <c r="F78" s="212">
        <v>1</v>
      </c>
      <c r="G78" s="323">
        <v>0</v>
      </c>
      <c r="H78" s="324">
        <f t="shared" ref="H78:H79" si="13">G78*F78</f>
        <v>0</v>
      </c>
    </row>
    <row r="79" spans="1:8" ht="13">
      <c r="A79" s="442" t="s">
        <v>93</v>
      </c>
      <c r="B79" s="126">
        <f t="shared" si="11"/>
        <v>7</v>
      </c>
      <c r="C79" s="325" t="s">
        <v>100</v>
      </c>
      <c r="D79" s="326"/>
      <c r="E79" s="254"/>
      <c r="F79" s="212">
        <v>2</v>
      </c>
      <c r="G79" s="323">
        <v>0</v>
      </c>
      <c r="H79" s="324">
        <f t="shared" si="13"/>
        <v>0</v>
      </c>
    </row>
    <row r="80" spans="1:8" ht="13">
      <c r="A80" s="442" t="s">
        <v>93</v>
      </c>
      <c r="B80" s="126">
        <f t="shared" si="11"/>
        <v>8</v>
      </c>
      <c r="C80" s="167" t="s">
        <v>101</v>
      </c>
      <c r="D80" s="167"/>
      <c r="E80" s="167"/>
      <c r="F80" s="168">
        <v>1</v>
      </c>
      <c r="G80" s="323">
        <v>0</v>
      </c>
      <c r="H80" s="34">
        <f>F80*G80</f>
        <v>0</v>
      </c>
    </row>
    <row r="81" spans="1:8" ht="13">
      <c r="A81" s="442" t="s">
        <v>93</v>
      </c>
      <c r="B81" s="126">
        <f t="shared" si="11"/>
        <v>9</v>
      </c>
      <c r="C81" s="320" t="s">
        <v>40</v>
      </c>
      <c r="D81" s="327"/>
      <c r="E81" s="327"/>
      <c r="F81" s="328" t="s">
        <v>29</v>
      </c>
      <c r="G81" s="329" t="s">
        <v>29</v>
      </c>
      <c r="H81" s="330" t="s">
        <v>29</v>
      </c>
    </row>
    <row r="82" spans="1:8" ht="13">
      <c r="A82" s="442" t="s">
        <v>93</v>
      </c>
      <c r="B82" s="126">
        <f t="shared" si="11"/>
        <v>10</v>
      </c>
      <c r="C82" s="213" t="s">
        <v>41</v>
      </c>
      <c r="D82" s="214" t="s">
        <v>42</v>
      </c>
      <c r="E82" s="214" t="s">
        <v>29</v>
      </c>
      <c r="F82" s="215">
        <v>1</v>
      </c>
      <c r="G82" s="250">
        <v>0</v>
      </c>
      <c r="H82" s="312">
        <f>G82*F82</f>
        <v>0</v>
      </c>
    </row>
    <row r="83" spans="1:8" ht="14" thickBot="1">
      <c r="A83" s="443" t="s">
        <v>93</v>
      </c>
      <c r="B83" s="444">
        <f t="shared" si="11"/>
        <v>11</v>
      </c>
      <c r="C83" s="255" t="s">
        <v>43</v>
      </c>
      <c r="D83" s="256" t="s">
        <v>42</v>
      </c>
      <c r="E83" s="256" t="s">
        <v>29</v>
      </c>
      <c r="F83" s="257">
        <v>1</v>
      </c>
      <c r="G83" s="308">
        <v>0</v>
      </c>
      <c r="H83" s="309">
        <f>G83*F83</f>
        <v>0</v>
      </c>
    </row>
    <row r="84" spans="1:8" ht="13" thickBot="1">
      <c r="A84" s="81"/>
      <c r="C84" s="84"/>
      <c r="D84" s="84"/>
      <c r="E84" s="84"/>
      <c r="F84" s="82"/>
      <c r="G84" s="120" t="s">
        <v>102</v>
      </c>
      <c r="H84" s="130">
        <f>SUM(H74:H83)</f>
        <v>0</v>
      </c>
    </row>
    <row r="85" spans="1:8" ht="17" thickBot="1">
      <c r="A85"/>
      <c r="B85"/>
      <c r="C85"/>
      <c r="D85"/>
      <c r="E85"/>
      <c r="F85"/>
      <c r="G85"/>
      <c r="H85"/>
    </row>
    <row r="86" spans="1:8" ht="14" thickBot="1">
      <c r="A86" s="331" t="s">
        <v>103</v>
      </c>
      <c r="B86" s="332" t="s">
        <v>29</v>
      </c>
      <c r="C86" s="333" t="s">
        <v>104</v>
      </c>
      <c r="D86" s="334" t="s">
        <v>29</v>
      </c>
      <c r="E86" s="334" t="s">
        <v>29</v>
      </c>
      <c r="F86" s="332" t="s">
        <v>29</v>
      </c>
      <c r="G86" s="335" t="s">
        <v>29</v>
      </c>
      <c r="H86" s="336" t="s">
        <v>29</v>
      </c>
    </row>
    <row r="87" spans="1:8">
      <c r="A87" s="445" t="s">
        <v>105</v>
      </c>
      <c r="B87" s="446">
        <v>1</v>
      </c>
      <c r="C87" s="447" t="s">
        <v>106</v>
      </c>
      <c r="D87" s="448"/>
      <c r="E87" s="448"/>
      <c r="F87" s="449"/>
      <c r="G87" s="450"/>
      <c r="H87" s="451"/>
    </row>
    <row r="88" spans="1:8" ht="13">
      <c r="A88" s="442" t="s">
        <v>105</v>
      </c>
      <c r="B88" s="126">
        <f t="shared" ref="B88:B97" si="14">B87+1</f>
        <v>2</v>
      </c>
      <c r="C88" s="113" t="s">
        <v>107</v>
      </c>
      <c r="D88" s="113"/>
      <c r="E88" s="113"/>
      <c r="F88" s="107">
        <v>1</v>
      </c>
      <c r="G88" s="109">
        <v>0</v>
      </c>
      <c r="H88" s="452">
        <f>F88*G88</f>
        <v>0</v>
      </c>
    </row>
    <row r="89" spans="1:8" ht="13">
      <c r="A89" s="442" t="s">
        <v>105</v>
      </c>
      <c r="B89" s="126">
        <f t="shared" si="14"/>
        <v>3</v>
      </c>
      <c r="C89" s="170" t="s">
        <v>108</v>
      </c>
      <c r="D89" s="170"/>
      <c r="E89" s="170"/>
      <c r="F89" s="111">
        <v>1</v>
      </c>
      <c r="G89" s="144">
        <v>0</v>
      </c>
      <c r="H89" s="453">
        <f>F89*G89</f>
        <v>0</v>
      </c>
    </row>
    <row r="90" spans="1:8" ht="13">
      <c r="A90" s="442" t="s">
        <v>105</v>
      </c>
      <c r="B90" s="126">
        <f t="shared" si="14"/>
        <v>4</v>
      </c>
      <c r="C90" s="113" t="s">
        <v>109</v>
      </c>
      <c r="D90" s="113"/>
      <c r="E90" s="113"/>
      <c r="F90" s="107">
        <v>1</v>
      </c>
      <c r="G90" s="109">
        <v>0</v>
      </c>
      <c r="H90" s="452">
        <f>F90*G90</f>
        <v>0</v>
      </c>
    </row>
    <row r="91" spans="1:8" ht="13">
      <c r="A91" s="442" t="s">
        <v>105</v>
      </c>
      <c r="B91" s="126">
        <f t="shared" si="14"/>
        <v>5</v>
      </c>
      <c r="C91" s="113" t="s">
        <v>110</v>
      </c>
      <c r="D91" s="113"/>
      <c r="E91" s="113"/>
      <c r="F91" s="107">
        <v>1</v>
      </c>
      <c r="G91" s="109">
        <v>0</v>
      </c>
      <c r="H91" s="452">
        <f>F91*G91</f>
        <v>0</v>
      </c>
    </row>
    <row r="92" spans="1:8">
      <c r="A92" s="442" t="s">
        <v>105</v>
      </c>
      <c r="B92" s="126">
        <f t="shared" si="14"/>
        <v>6</v>
      </c>
      <c r="C92" s="209" t="s">
        <v>111</v>
      </c>
      <c r="D92" s="114"/>
      <c r="E92" s="114"/>
      <c r="F92" s="126"/>
      <c r="G92" s="109"/>
      <c r="H92" s="452"/>
    </row>
    <row r="93" spans="1:8" ht="13">
      <c r="A93" s="509" t="s">
        <v>105</v>
      </c>
      <c r="B93" s="510">
        <f t="shared" si="14"/>
        <v>7</v>
      </c>
      <c r="C93" s="511" t="s">
        <v>112</v>
      </c>
      <c r="D93" s="511"/>
      <c r="E93" s="511"/>
      <c r="F93" s="512">
        <v>0</v>
      </c>
      <c r="G93" s="513">
        <v>0</v>
      </c>
      <c r="H93" s="514">
        <f>F93*G93</f>
        <v>0</v>
      </c>
    </row>
    <row r="94" spans="1:8">
      <c r="A94" s="442" t="s">
        <v>105</v>
      </c>
      <c r="B94" s="126">
        <f t="shared" si="14"/>
        <v>8</v>
      </c>
      <c r="C94" s="210" t="s">
        <v>113</v>
      </c>
      <c r="D94" s="211"/>
      <c r="E94" s="118"/>
      <c r="F94" s="116"/>
      <c r="G94" s="109"/>
      <c r="H94" s="452"/>
    </row>
    <row r="95" spans="1:8" ht="13">
      <c r="A95" s="442" t="s">
        <v>105</v>
      </c>
      <c r="B95" s="126">
        <f t="shared" si="14"/>
        <v>9</v>
      </c>
      <c r="C95" s="118" t="s">
        <v>114</v>
      </c>
      <c r="D95" s="211" t="s">
        <v>42</v>
      </c>
      <c r="E95" s="211"/>
      <c r="F95" s="116">
        <v>1</v>
      </c>
      <c r="G95" s="109">
        <v>0</v>
      </c>
      <c r="H95" s="452">
        <f>F95*G95</f>
        <v>0</v>
      </c>
    </row>
    <row r="96" spans="1:8" ht="13">
      <c r="A96" s="442" t="s">
        <v>105</v>
      </c>
      <c r="B96" s="126">
        <f t="shared" si="14"/>
        <v>10</v>
      </c>
      <c r="C96" s="118" t="s">
        <v>41</v>
      </c>
      <c r="D96" s="211" t="s">
        <v>42</v>
      </c>
      <c r="E96" s="211"/>
      <c r="F96" s="116">
        <v>1</v>
      </c>
      <c r="G96" s="109">
        <v>0</v>
      </c>
      <c r="H96" s="454">
        <f>F96*G96</f>
        <v>0</v>
      </c>
    </row>
    <row r="97" spans="1:8" ht="14" thickBot="1">
      <c r="A97" s="443" t="s">
        <v>105</v>
      </c>
      <c r="B97" s="444">
        <f t="shared" si="14"/>
        <v>11</v>
      </c>
      <c r="C97" s="455" t="s">
        <v>43</v>
      </c>
      <c r="D97" s="456" t="s">
        <v>42</v>
      </c>
      <c r="E97" s="456"/>
      <c r="F97" s="457">
        <v>1</v>
      </c>
      <c r="G97" s="458">
        <v>0</v>
      </c>
      <c r="H97" s="459">
        <f>F97*G97</f>
        <v>0</v>
      </c>
    </row>
    <row r="98" spans="1:8" ht="14" thickBot="1">
      <c r="A98" s="81" t="s">
        <v>29</v>
      </c>
      <c r="C98" s="84"/>
      <c r="D98" s="84"/>
      <c r="E98" s="84"/>
      <c r="F98" s="82"/>
      <c r="G98" s="120" t="s">
        <v>115</v>
      </c>
      <c r="H98" s="130">
        <f>SUM(H88:H97)</f>
        <v>0</v>
      </c>
    </row>
    <row r="99" spans="1:8" ht="13" thickBot="1">
      <c r="A99" s="84"/>
      <c r="C99" s="84"/>
      <c r="D99" s="84"/>
      <c r="E99" s="84"/>
      <c r="F99" s="82"/>
      <c r="G99" s="301"/>
      <c r="H99" s="337"/>
    </row>
    <row r="100" spans="1:8" ht="14" thickBot="1">
      <c r="A100" s="310" t="s">
        <v>116</v>
      </c>
      <c r="B100" s="293" t="s">
        <v>29</v>
      </c>
      <c r="C100" s="311" t="s">
        <v>117</v>
      </c>
      <c r="D100" s="295" t="s">
        <v>29</v>
      </c>
      <c r="E100" s="295" t="s">
        <v>29</v>
      </c>
      <c r="F100" s="293" t="s">
        <v>29</v>
      </c>
      <c r="G100" s="296" t="s">
        <v>29</v>
      </c>
      <c r="H100" s="297" t="s">
        <v>29</v>
      </c>
    </row>
    <row r="101" spans="1:8" ht="13">
      <c r="A101" s="467" t="s">
        <v>118</v>
      </c>
      <c r="B101" s="63">
        <v>1</v>
      </c>
      <c r="C101" s="166" t="s">
        <v>119</v>
      </c>
      <c r="D101" s="180"/>
      <c r="E101" s="180"/>
      <c r="F101" s="63" t="s">
        <v>29</v>
      </c>
      <c r="G101" s="410" t="s">
        <v>29</v>
      </c>
      <c r="H101" s="411" t="s">
        <v>29</v>
      </c>
    </row>
    <row r="102" spans="1:8" ht="13">
      <c r="A102" s="468" t="s">
        <v>118</v>
      </c>
      <c r="B102" s="64">
        <f t="shared" ref="B102:B107" si="15">B101+1</f>
        <v>2</v>
      </c>
      <c r="C102" s="184" t="s">
        <v>120</v>
      </c>
      <c r="D102" s="184"/>
      <c r="E102" s="184"/>
      <c r="F102" s="64">
        <v>1</v>
      </c>
      <c r="G102" s="250">
        <v>0</v>
      </c>
      <c r="H102" s="312">
        <f>G102*F102</f>
        <v>0</v>
      </c>
    </row>
    <row r="103" spans="1:8" ht="13">
      <c r="A103" s="468" t="s">
        <v>118</v>
      </c>
      <c r="B103" s="64">
        <f t="shared" si="15"/>
        <v>3</v>
      </c>
      <c r="C103" s="184" t="s">
        <v>121</v>
      </c>
      <c r="D103" s="338"/>
      <c r="E103" s="184"/>
      <c r="F103" s="406">
        <v>1</v>
      </c>
      <c r="G103" s="250">
        <v>0</v>
      </c>
      <c r="H103" s="312">
        <f>G103*F103</f>
        <v>0</v>
      </c>
    </row>
    <row r="104" spans="1:8" ht="13">
      <c r="A104" s="468" t="s">
        <v>118</v>
      </c>
      <c r="B104" s="64">
        <f t="shared" si="15"/>
        <v>4</v>
      </c>
      <c r="C104" s="184" t="s">
        <v>122</v>
      </c>
      <c r="D104" s="338"/>
      <c r="E104" s="184"/>
      <c r="F104" s="406">
        <v>1</v>
      </c>
      <c r="G104" s="250">
        <v>0</v>
      </c>
      <c r="H104" s="312">
        <f>G104*F104</f>
        <v>0</v>
      </c>
    </row>
    <row r="105" spans="1:8" ht="13">
      <c r="A105" s="468" t="s">
        <v>118</v>
      </c>
      <c r="B105" s="64">
        <f t="shared" si="15"/>
        <v>5</v>
      </c>
      <c r="C105" s="169" t="s">
        <v>40</v>
      </c>
      <c r="D105" s="172"/>
      <c r="E105" s="172"/>
      <c r="F105" s="173" t="s">
        <v>29</v>
      </c>
      <c r="G105" s="306" t="s">
        <v>29</v>
      </c>
      <c r="H105" s="307" t="s">
        <v>29</v>
      </c>
    </row>
    <row r="106" spans="1:8" ht="13">
      <c r="A106" s="468" t="s">
        <v>118</v>
      </c>
      <c r="B106" s="64">
        <f t="shared" si="15"/>
        <v>6</v>
      </c>
      <c r="C106" s="184" t="s">
        <v>41</v>
      </c>
      <c r="D106" s="191" t="s">
        <v>42</v>
      </c>
      <c r="E106" s="191" t="s">
        <v>29</v>
      </c>
      <c r="F106" s="192">
        <v>1</v>
      </c>
      <c r="G106" s="250">
        <v>0</v>
      </c>
      <c r="H106" s="312">
        <f>G106*F106</f>
        <v>0</v>
      </c>
    </row>
    <row r="107" spans="1:8" ht="14" thickBot="1">
      <c r="A107" s="469" t="s">
        <v>118</v>
      </c>
      <c r="B107" s="67">
        <f t="shared" si="15"/>
        <v>7</v>
      </c>
      <c r="C107" s="193" t="s">
        <v>43</v>
      </c>
      <c r="D107" s="194" t="s">
        <v>42</v>
      </c>
      <c r="E107" s="194" t="s">
        <v>29</v>
      </c>
      <c r="F107" s="195">
        <v>1</v>
      </c>
      <c r="G107" s="308">
        <v>0</v>
      </c>
      <c r="H107" s="309">
        <f>G107*F107</f>
        <v>0</v>
      </c>
    </row>
    <row r="108" spans="1:8" ht="13" thickBot="1">
      <c r="A108" s="81"/>
      <c r="C108" s="84"/>
      <c r="D108" s="84"/>
      <c r="E108" s="84"/>
      <c r="F108" s="82"/>
      <c r="G108" s="120" t="s">
        <v>123</v>
      </c>
      <c r="H108" s="130">
        <f>SUM(H101:H107)</f>
        <v>0</v>
      </c>
    </row>
    <row r="109" spans="1:8" ht="13">
      <c r="A109" s="81" t="s">
        <v>29</v>
      </c>
      <c r="B109" s="82"/>
      <c r="C109" s="84"/>
      <c r="D109" s="84"/>
      <c r="E109" s="84"/>
      <c r="F109" s="82"/>
      <c r="G109" s="85"/>
      <c r="H109" s="85"/>
    </row>
    <row r="110" spans="1:8" ht="13" thickBot="1"/>
    <row r="111" spans="1:8" ht="14" thickBot="1">
      <c r="A111" s="68" t="s">
        <v>29</v>
      </c>
      <c r="B111" s="69" t="s">
        <v>29</v>
      </c>
      <c r="C111" s="70" t="s">
        <v>124</v>
      </c>
      <c r="D111" s="71" t="s">
        <v>29</v>
      </c>
      <c r="E111" s="71" t="s">
        <v>29</v>
      </c>
      <c r="F111" s="69" t="s">
        <v>29</v>
      </c>
      <c r="G111" s="98" t="s">
        <v>29</v>
      </c>
      <c r="H111" s="99" t="s">
        <v>29</v>
      </c>
    </row>
    <row r="112" spans="1:8" ht="13">
      <c r="A112" s="132" t="s">
        <v>29</v>
      </c>
      <c r="B112" s="74" t="s">
        <v>29</v>
      </c>
      <c r="C112" s="75" t="s">
        <v>125</v>
      </c>
      <c r="D112" s="75"/>
      <c r="E112" s="75"/>
      <c r="F112" s="76"/>
      <c r="G112" s="133"/>
      <c r="H112" s="134">
        <f>H108+H98+H84+H70+H46+H37+H26+H17</f>
        <v>0</v>
      </c>
    </row>
    <row r="113" spans="1:8" ht="13">
      <c r="A113" s="77" t="s">
        <v>29</v>
      </c>
      <c r="B113" s="78" t="s">
        <v>29</v>
      </c>
      <c r="C113" s="79" t="s">
        <v>126</v>
      </c>
      <c r="D113" s="79"/>
      <c r="E113" s="79"/>
      <c r="F113" s="80"/>
      <c r="G113" s="135"/>
      <c r="H113" s="136">
        <v>0</v>
      </c>
    </row>
    <row r="114" spans="1:8" ht="14" thickBot="1">
      <c r="A114" s="339" t="s">
        <v>29</v>
      </c>
      <c r="B114" s="340" t="s">
        <v>29</v>
      </c>
      <c r="C114" s="341" t="s">
        <v>29</v>
      </c>
      <c r="D114" s="341"/>
      <c r="E114" s="341"/>
      <c r="F114" s="342"/>
      <c r="G114" s="343"/>
      <c r="H114" s="344" t="s">
        <v>29</v>
      </c>
    </row>
    <row r="115" spans="1:8" ht="14" thickBot="1">
      <c r="A115" s="345"/>
      <c r="B115" s="346" t="s">
        <v>29</v>
      </c>
      <c r="C115" s="347" t="s">
        <v>127</v>
      </c>
      <c r="D115" s="347"/>
      <c r="E115" s="347"/>
      <c r="F115" s="348"/>
      <c r="G115" s="349"/>
      <c r="H115" s="350">
        <f>H112+H113</f>
        <v>0</v>
      </c>
    </row>
    <row r="116" spans="1:8" ht="14" thickBot="1">
      <c r="A116" s="290" t="s">
        <v>29</v>
      </c>
      <c r="B116" s="78" t="s">
        <v>29</v>
      </c>
      <c r="C116" s="79" t="s">
        <v>128</v>
      </c>
      <c r="D116" s="79"/>
      <c r="E116" s="79"/>
      <c r="F116" s="80"/>
      <c r="G116" s="137"/>
      <c r="H116" s="351">
        <f>H115*0.2</f>
        <v>0</v>
      </c>
    </row>
    <row r="117" spans="1:8" ht="14" thickBot="1">
      <c r="A117" s="352" t="s">
        <v>29</v>
      </c>
      <c r="B117" s="353" t="s">
        <v>29</v>
      </c>
      <c r="C117" s="354" t="s">
        <v>129</v>
      </c>
      <c r="D117" s="354"/>
      <c r="E117" s="354"/>
      <c r="F117" s="355"/>
      <c r="G117" s="356"/>
      <c r="H117" s="357">
        <f>H116+H115</f>
        <v>0</v>
      </c>
    </row>
    <row r="118" spans="1:8">
      <c r="G118" s="138"/>
      <c r="H118" s="138"/>
    </row>
    <row r="119" spans="1:8">
      <c r="G119" s="138"/>
      <c r="H119" s="138"/>
    </row>
    <row r="120" spans="1:8" ht="16">
      <c r="A120" s="12"/>
      <c r="B120" s="12"/>
      <c r="C120" s="13" t="s">
        <v>130</v>
      </c>
      <c r="D120" s="12"/>
      <c r="E120" s="12"/>
      <c r="F120" s="12"/>
      <c r="G120" s="12"/>
      <c r="H120" s="14"/>
    </row>
    <row r="121" spans="1:8" ht="13" thickBot="1"/>
    <row r="122" spans="1:8" ht="14" thickBot="1">
      <c r="A122" s="460" t="s">
        <v>131</v>
      </c>
      <c r="B122" s="461" t="s">
        <v>29</v>
      </c>
      <c r="C122" s="462" t="s">
        <v>132</v>
      </c>
      <c r="D122" s="463" t="s">
        <v>29</v>
      </c>
      <c r="E122" s="463" t="s">
        <v>29</v>
      </c>
      <c r="F122" s="461" t="s">
        <v>29</v>
      </c>
      <c r="G122" s="464" t="s">
        <v>29</v>
      </c>
      <c r="H122" s="465" t="s">
        <v>29</v>
      </c>
    </row>
    <row r="123" spans="1:8">
      <c r="A123" s="302" t="s">
        <v>131</v>
      </c>
      <c r="B123" s="52">
        <v>1</v>
      </c>
      <c r="C123" s="199" t="s">
        <v>133</v>
      </c>
      <c r="D123" s="200"/>
      <c r="E123" s="200"/>
      <c r="F123" s="200" t="s">
        <v>29</v>
      </c>
      <c r="G123" s="200" t="s">
        <v>29</v>
      </c>
      <c r="H123" s="201" t="s">
        <v>29</v>
      </c>
    </row>
    <row r="124" spans="1:8" ht="13">
      <c r="A124" s="395" t="s">
        <v>131</v>
      </c>
      <c r="B124" s="168">
        <f>B123+1</f>
        <v>2</v>
      </c>
      <c r="C124" s="396" t="s">
        <v>134</v>
      </c>
      <c r="D124" s="396"/>
      <c r="E124" s="396"/>
      <c r="F124" s="168">
        <v>2</v>
      </c>
      <c r="G124" s="181">
        <v>0</v>
      </c>
      <c r="H124" s="174">
        <f>G124*F124</f>
        <v>0</v>
      </c>
    </row>
    <row r="125" spans="1:8" ht="13">
      <c r="A125" s="395" t="s">
        <v>131</v>
      </c>
      <c r="B125" s="168">
        <f t="shared" ref="B125:B134" si="16">B124+1</f>
        <v>3</v>
      </c>
      <c r="C125" s="396" t="s">
        <v>135</v>
      </c>
      <c r="D125" s="39"/>
      <c r="E125" s="396"/>
      <c r="F125" s="22">
        <v>2</v>
      </c>
      <c r="G125" s="181">
        <v>0</v>
      </c>
      <c r="H125" s="26">
        <f>F125*G125</f>
        <v>0</v>
      </c>
    </row>
    <row r="126" spans="1:8" ht="13">
      <c r="A126" s="395" t="s">
        <v>131</v>
      </c>
      <c r="B126" s="168">
        <f t="shared" si="16"/>
        <v>4</v>
      </c>
      <c r="C126" s="39" t="s">
        <v>136</v>
      </c>
      <c r="D126" s="39"/>
      <c r="E126" s="396"/>
      <c r="F126" s="22">
        <v>1</v>
      </c>
      <c r="G126" s="181">
        <v>0</v>
      </c>
      <c r="H126" s="26">
        <f>F126*G126</f>
        <v>0</v>
      </c>
    </row>
    <row r="127" spans="1:8" ht="13">
      <c r="A127" s="395" t="s">
        <v>131</v>
      </c>
      <c r="B127" s="168">
        <f t="shared" si="16"/>
        <v>5</v>
      </c>
      <c r="C127" s="24" t="s">
        <v>137</v>
      </c>
      <c r="D127" s="167"/>
      <c r="E127" s="396"/>
      <c r="F127" s="33">
        <v>1</v>
      </c>
      <c r="G127" s="181">
        <v>0</v>
      </c>
      <c r="H127" s="34">
        <f>F127*G127</f>
        <v>0</v>
      </c>
    </row>
    <row r="128" spans="1:8" ht="13">
      <c r="A128" s="395" t="s">
        <v>131</v>
      </c>
      <c r="B128" s="168">
        <f t="shared" si="16"/>
        <v>6</v>
      </c>
      <c r="C128" s="397" t="s">
        <v>138</v>
      </c>
      <c r="D128" s="398"/>
      <c r="E128" s="396"/>
      <c r="F128" s="33">
        <v>1</v>
      </c>
      <c r="G128" s="181">
        <v>0</v>
      </c>
      <c r="H128" s="34">
        <f t="shared" ref="H128" si="17">F128*G128</f>
        <v>0</v>
      </c>
    </row>
    <row r="129" spans="1:8" ht="13">
      <c r="A129" s="395" t="s">
        <v>131</v>
      </c>
      <c r="B129" s="168">
        <f t="shared" si="16"/>
        <v>7</v>
      </c>
      <c r="C129" s="320" t="s">
        <v>139</v>
      </c>
      <c r="D129" s="214"/>
      <c r="E129" s="214"/>
      <c r="F129" s="215" t="s">
        <v>29</v>
      </c>
      <c r="G129" s="303" t="s">
        <v>29</v>
      </c>
      <c r="H129" s="304" t="s">
        <v>29</v>
      </c>
    </row>
    <row r="130" spans="1:8" ht="13">
      <c r="A130" s="395" t="s">
        <v>131</v>
      </c>
      <c r="B130" s="168">
        <f t="shared" si="16"/>
        <v>8</v>
      </c>
      <c r="C130" s="167" t="s">
        <v>140</v>
      </c>
      <c r="D130" s="167"/>
      <c r="E130" s="167"/>
      <c r="F130" s="168">
        <v>1</v>
      </c>
      <c r="G130" s="66">
        <v>0</v>
      </c>
      <c r="H130" s="34">
        <f>F130*G130</f>
        <v>0</v>
      </c>
    </row>
    <row r="131" spans="1:8" ht="13">
      <c r="A131" s="395" t="s">
        <v>131</v>
      </c>
      <c r="B131" s="168">
        <f t="shared" si="16"/>
        <v>9</v>
      </c>
      <c r="C131" s="377" t="s">
        <v>141</v>
      </c>
      <c r="D131" s="399"/>
      <c r="E131" s="399"/>
      <c r="F131" s="400"/>
      <c r="G131" s="376"/>
      <c r="H131" s="384"/>
    </row>
    <row r="132" spans="1:8" ht="13">
      <c r="A132" s="395" t="s">
        <v>131</v>
      </c>
      <c r="B132" s="168">
        <f t="shared" si="16"/>
        <v>10</v>
      </c>
      <c r="C132" s="182" t="s">
        <v>142</v>
      </c>
      <c r="D132" s="182"/>
      <c r="E132" s="167"/>
      <c r="F132" s="168">
        <v>2</v>
      </c>
      <c r="G132" s="66">
        <v>0</v>
      </c>
      <c r="H132" s="34">
        <f>F132*G132</f>
        <v>0</v>
      </c>
    </row>
    <row r="133" spans="1:8" ht="13">
      <c r="A133" s="395" t="s">
        <v>131</v>
      </c>
      <c r="B133" s="168">
        <f t="shared" si="16"/>
        <v>11</v>
      </c>
      <c r="C133" s="182" t="s">
        <v>143</v>
      </c>
      <c r="D133" s="182"/>
      <c r="E133" s="167"/>
      <c r="F133" s="168">
        <v>1</v>
      </c>
      <c r="G133" s="66">
        <v>0</v>
      </c>
      <c r="H133" s="34">
        <f>F133*G133</f>
        <v>0</v>
      </c>
    </row>
    <row r="134" spans="1:8" ht="13">
      <c r="A134" s="395" t="s">
        <v>131</v>
      </c>
      <c r="B134" s="168">
        <f t="shared" si="16"/>
        <v>12</v>
      </c>
      <c r="C134" s="202" t="s">
        <v>40</v>
      </c>
      <c r="D134" s="203" t="s">
        <v>29</v>
      </c>
      <c r="E134" s="203" t="s">
        <v>29</v>
      </c>
      <c r="F134" s="22" t="s">
        <v>29</v>
      </c>
      <c r="G134" s="203" t="s">
        <v>29</v>
      </c>
      <c r="H134" s="204" t="s">
        <v>29</v>
      </c>
    </row>
    <row r="135" spans="1:8" ht="13">
      <c r="A135" s="395" t="s">
        <v>131</v>
      </c>
      <c r="B135" s="168">
        <f t="shared" ref="B135" si="18">B134+1</f>
        <v>13</v>
      </c>
      <c r="C135" s="203" t="s">
        <v>41</v>
      </c>
      <c r="D135" s="205" t="s">
        <v>42</v>
      </c>
      <c r="E135" s="205" t="s">
        <v>29</v>
      </c>
      <c r="F135" s="188">
        <v>1</v>
      </c>
      <c r="G135" s="185">
        <v>0</v>
      </c>
      <c r="H135" s="186">
        <f>G135*F135</f>
        <v>0</v>
      </c>
    </row>
    <row r="136" spans="1:8" ht="14" thickBot="1">
      <c r="A136" s="466" t="s">
        <v>131</v>
      </c>
      <c r="B136" s="177">
        <f t="shared" ref="B136" si="19">B135+1</f>
        <v>14</v>
      </c>
      <c r="C136" s="206" t="s">
        <v>43</v>
      </c>
      <c r="D136" s="207" t="s">
        <v>42</v>
      </c>
      <c r="E136" s="207" t="s">
        <v>29</v>
      </c>
      <c r="F136" s="198">
        <v>1</v>
      </c>
      <c r="G136" s="196">
        <v>0</v>
      </c>
      <c r="H136" s="197">
        <f>G136*F136</f>
        <v>0</v>
      </c>
    </row>
    <row r="137" spans="1:8" ht="14" thickBot="1">
      <c r="A137" s="84" t="s">
        <v>29</v>
      </c>
      <c r="C137" s="84"/>
      <c r="D137" s="84"/>
      <c r="E137" s="84"/>
      <c r="F137" s="82"/>
      <c r="G137" s="120" t="s">
        <v>144</v>
      </c>
      <c r="H137" s="130">
        <f>SUM(H124:H136)</f>
        <v>0</v>
      </c>
    </row>
    <row r="140" spans="1:8">
      <c r="G140" s="11" t="s">
        <v>145</v>
      </c>
      <c r="H140" s="11">
        <f>H15+H24+H35+H44+H68+H82+H96+H106</f>
        <v>0</v>
      </c>
    </row>
    <row r="141" spans="1:8">
      <c r="G141" s="11" t="s">
        <v>146</v>
      </c>
      <c r="H141" s="11">
        <f>H16+H25+H36+H45+H69+H83+H97+H107</f>
        <v>0</v>
      </c>
    </row>
  </sheetData>
  <mergeCells count="2">
    <mergeCell ref="A1:H1"/>
    <mergeCell ref="B2:H2"/>
  </mergeCells>
  <conditionalFormatting sqref="G7:G16">
    <cfRule type="expression" dxfId="37" priority="6" stopIfTrue="1">
      <formula>IF(#REF!="P",1,0)</formula>
    </cfRule>
  </conditionalFormatting>
  <conditionalFormatting sqref="G30">
    <cfRule type="expression" dxfId="36" priority="2" stopIfTrue="1">
      <formula>IF(#REF!="P",1,0)</formula>
    </cfRule>
  </conditionalFormatting>
  <conditionalFormatting sqref="G41:G45">
    <cfRule type="expression" dxfId="35" priority="1" stopIfTrue="1">
      <formula>IF(#REF!="P",1,0)</formula>
    </cfRule>
  </conditionalFormatting>
  <pageMargins left="0.7" right="0.7" top="0.75" bottom="0.75" header="0.3" footer="0.3"/>
  <pageSetup paperSize="9" scale="4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9F17-D06B-2E43-A89E-279B287FF95D}">
  <sheetPr>
    <pageSetUpPr fitToPage="1"/>
  </sheetPr>
  <dimension ref="A1:J74"/>
  <sheetViews>
    <sheetView topLeftCell="A74" zoomScale="180" zoomScaleNormal="180" workbookViewId="0">
      <selection activeCell="J21" sqref="J21"/>
    </sheetView>
  </sheetViews>
  <sheetFormatPr baseColWidth="10" defaultColWidth="10.6640625" defaultRowHeight="12"/>
  <cols>
    <col min="1" max="1" width="3.83203125" style="3" customWidth="1"/>
    <col min="2" max="2" width="3.1640625" style="1" customWidth="1"/>
    <col min="3" max="3" width="59.6640625" style="2" customWidth="1"/>
    <col min="4" max="4" width="24.6640625" style="2" bestFit="1" customWidth="1"/>
    <col min="5" max="5" width="15.6640625" style="2" bestFit="1" customWidth="1"/>
    <col min="6" max="6" width="5.1640625" style="1" customWidth="1"/>
    <col min="7" max="7" width="13.1640625" style="138" bestFit="1" customWidth="1"/>
    <col min="8" max="8" width="16.5" style="138" bestFit="1" customWidth="1"/>
    <col min="9" max="16384" width="10.6640625" style="3"/>
  </cols>
  <sheetData>
    <row r="1" spans="1:10" ht="13" thickBot="1">
      <c r="A1" s="527" t="s">
        <v>303</v>
      </c>
      <c r="B1" s="527"/>
      <c r="C1" s="527"/>
      <c r="D1" s="527"/>
      <c r="E1" s="527"/>
      <c r="F1" s="527"/>
      <c r="G1" s="527"/>
      <c r="H1" s="527"/>
    </row>
    <row r="2" spans="1:10" ht="18">
      <c r="A2" s="4"/>
      <c r="B2" s="531" t="s">
        <v>147</v>
      </c>
      <c r="C2" s="531"/>
      <c r="D2" s="531"/>
      <c r="E2" s="531"/>
      <c r="F2" s="531"/>
      <c r="G2" s="531"/>
      <c r="H2" s="532"/>
    </row>
    <row r="3" spans="1:10" ht="13">
      <c r="A3" s="81" t="s">
        <v>29</v>
      </c>
      <c r="B3" s="82"/>
      <c r="C3" s="83"/>
      <c r="D3" s="84"/>
      <c r="E3" s="84"/>
      <c r="F3" s="82"/>
      <c r="G3" s="85"/>
      <c r="H3" s="86" t="s">
        <v>29</v>
      </c>
    </row>
    <row r="4" spans="1:10" ht="13">
      <c r="A4" s="87" t="s">
        <v>29</v>
      </c>
      <c r="B4" s="88" t="s">
        <v>29</v>
      </c>
      <c r="C4" s="89" t="s">
        <v>22</v>
      </c>
      <c r="D4" s="89" t="s">
        <v>23</v>
      </c>
      <c r="E4" s="89" t="s">
        <v>24</v>
      </c>
      <c r="F4" s="88" t="s">
        <v>25</v>
      </c>
      <c r="G4" s="90" t="s">
        <v>26</v>
      </c>
      <c r="H4" s="91" t="s">
        <v>27</v>
      </c>
    </row>
    <row r="5" spans="1:10" ht="13">
      <c r="A5" s="81" t="s">
        <v>29</v>
      </c>
      <c r="B5" s="82"/>
      <c r="C5" s="84"/>
      <c r="D5" s="84"/>
      <c r="E5" s="84"/>
      <c r="F5" s="82"/>
      <c r="G5" s="85"/>
      <c r="H5" s="86" t="s">
        <v>29</v>
      </c>
    </row>
    <row r="6" spans="1:10" ht="16">
      <c r="A6" s="12"/>
      <c r="B6" s="12"/>
      <c r="C6" s="13" t="s">
        <v>148</v>
      </c>
      <c r="D6" s="12"/>
      <c r="E6" s="12"/>
      <c r="F6" s="12"/>
      <c r="G6" s="12"/>
      <c r="H6" s="14"/>
    </row>
    <row r="7" spans="1:10" ht="13" thickBot="1">
      <c r="A7" s="92"/>
      <c r="B7" s="93"/>
      <c r="C7" s="94"/>
      <c r="D7" s="94"/>
      <c r="E7" s="94"/>
      <c r="F7" s="93"/>
      <c r="G7" s="85"/>
      <c r="H7" s="95"/>
    </row>
    <row r="8" spans="1:10" ht="16" customHeight="1" thickBot="1">
      <c r="A8" s="96" t="s">
        <v>28</v>
      </c>
      <c r="B8" s="69" t="s">
        <v>29</v>
      </c>
      <c r="C8" s="97" t="s">
        <v>149</v>
      </c>
      <c r="D8" s="97"/>
      <c r="E8" s="71" t="s">
        <v>29</v>
      </c>
      <c r="F8" s="69" t="s">
        <v>29</v>
      </c>
      <c r="G8" s="98" t="s">
        <v>29</v>
      </c>
      <c r="H8" s="99" t="s">
        <v>29</v>
      </c>
    </row>
    <row r="9" spans="1:10" ht="13">
      <c r="A9" s="313" t="s">
        <v>31</v>
      </c>
      <c r="B9" s="252">
        <v>1</v>
      </c>
      <c r="C9" s="477" t="s">
        <v>150</v>
      </c>
      <c r="D9" s="478"/>
      <c r="E9" s="478"/>
      <c r="F9" s="252"/>
      <c r="G9" s="479"/>
      <c r="H9" s="480"/>
    </row>
    <row r="10" spans="1:10" ht="13">
      <c r="A10" s="319" t="s">
        <v>31</v>
      </c>
      <c r="B10" s="107">
        <f>B9+1</f>
        <v>2</v>
      </c>
      <c r="C10" s="108" t="s">
        <v>151</v>
      </c>
      <c r="D10" s="108"/>
      <c r="E10" s="108"/>
      <c r="F10" s="107">
        <v>1</v>
      </c>
      <c r="G10" s="139">
        <v>0</v>
      </c>
      <c r="H10" s="362">
        <f>G10*F10</f>
        <v>0</v>
      </c>
    </row>
    <row r="11" spans="1:10" ht="13">
      <c r="A11" s="321" t="s">
        <v>31</v>
      </c>
      <c r="B11" s="107">
        <f t="shared" ref="B11:B19" si="0">B10+1</f>
        <v>3</v>
      </c>
      <c r="C11" s="110" t="s">
        <v>152</v>
      </c>
      <c r="D11" s="110"/>
      <c r="E11" s="110"/>
      <c r="F11" s="111">
        <v>1</v>
      </c>
      <c r="G11" s="140">
        <v>0</v>
      </c>
      <c r="H11" s="481">
        <f>G11*F11</f>
        <v>0</v>
      </c>
      <c r="J11" s="36"/>
    </row>
    <row r="12" spans="1:10" ht="13">
      <c r="A12" s="319" t="s">
        <v>31</v>
      </c>
      <c r="B12" s="107">
        <f t="shared" si="0"/>
        <v>4</v>
      </c>
      <c r="C12" s="112" t="s">
        <v>153</v>
      </c>
      <c r="D12" s="113"/>
      <c r="E12" s="113"/>
      <c r="F12" s="107"/>
      <c r="G12" s="142"/>
      <c r="H12" s="363"/>
    </row>
    <row r="13" spans="1:10" ht="13">
      <c r="A13" s="319" t="s">
        <v>31</v>
      </c>
      <c r="B13" s="107">
        <f t="shared" si="0"/>
        <v>5</v>
      </c>
      <c r="C13" s="23" t="s">
        <v>154</v>
      </c>
      <c r="D13" s="365"/>
      <c r="E13" s="23"/>
      <c r="F13" s="305">
        <v>1</v>
      </c>
      <c r="G13" s="25">
        <v>0</v>
      </c>
      <c r="H13" s="26">
        <f t="shared" ref="H13" si="1">F13*G13</f>
        <v>0</v>
      </c>
    </row>
    <row r="14" spans="1:10" ht="13">
      <c r="A14" s="319" t="s">
        <v>31</v>
      </c>
      <c r="B14" s="107">
        <f t="shared" si="0"/>
        <v>6</v>
      </c>
      <c r="C14" s="112" t="s">
        <v>155</v>
      </c>
      <c r="D14" s="113"/>
      <c r="E14" s="113"/>
      <c r="F14" s="107"/>
      <c r="G14" s="139"/>
      <c r="H14" s="363"/>
    </row>
    <row r="15" spans="1:10" ht="13">
      <c r="A15" s="319" t="s">
        <v>31</v>
      </c>
      <c r="B15" s="107">
        <f t="shared" si="0"/>
        <v>7</v>
      </c>
      <c r="C15" s="23" t="s">
        <v>156</v>
      </c>
      <c r="D15" s="23"/>
      <c r="E15" s="23"/>
      <c r="F15" s="22">
        <v>1</v>
      </c>
      <c r="G15" s="25">
        <v>0</v>
      </c>
      <c r="H15" s="26">
        <f>F15*G15</f>
        <v>0</v>
      </c>
    </row>
    <row r="16" spans="1:10" ht="13">
      <c r="A16" s="319" t="s">
        <v>31</v>
      </c>
      <c r="B16" s="107">
        <f t="shared" si="0"/>
        <v>8</v>
      </c>
      <c r="C16" s="31" t="s">
        <v>96</v>
      </c>
      <c r="D16" s="187"/>
      <c r="E16" s="187"/>
      <c r="F16" s="188">
        <v>1</v>
      </c>
      <c r="G16" s="25">
        <v>0</v>
      </c>
      <c r="H16" s="189">
        <f>F16*G16</f>
        <v>0</v>
      </c>
    </row>
    <row r="17" spans="1:10" ht="13">
      <c r="A17" s="319" t="s">
        <v>31</v>
      </c>
      <c r="B17" s="107">
        <f t="shared" si="0"/>
        <v>9</v>
      </c>
      <c r="C17" s="117" t="s">
        <v>157</v>
      </c>
      <c r="D17" s="118"/>
      <c r="E17" s="118"/>
      <c r="F17" s="115"/>
      <c r="G17" s="139"/>
      <c r="H17" s="454"/>
    </row>
    <row r="18" spans="1:10" ht="13">
      <c r="A18" s="319" t="s">
        <v>31</v>
      </c>
      <c r="B18" s="107">
        <f t="shared" si="0"/>
        <v>10</v>
      </c>
      <c r="C18" s="119" t="s">
        <v>158</v>
      </c>
      <c r="D18" s="118" t="s">
        <v>42</v>
      </c>
      <c r="E18" s="118"/>
      <c r="F18" s="115">
        <v>1</v>
      </c>
      <c r="G18" s="139">
        <v>0</v>
      </c>
      <c r="H18" s="454">
        <f>F18*G18</f>
        <v>0</v>
      </c>
      <c r="J18" s="49"/>
    </row>
    <row r="19" spans="1:10" ht="14" thickBot="1">
      <c r="A19" s="489" t="s">
        <v>31</v>
      </c>
      <c r="B19" s="208">
        <f t="shared" si="0"/>
        <v>11</v>
      </c>
      <c r="C19" s="455" t="s">
        <v>159</v>
      </c>
      <c r="D19" s="482" t="s">
        <v>42</v>
      </c>
      <c r="E19" s="482"/>
      <c r="F19" s="483">
        <v>1</v>
      </c>
      <c r="G19" s="484">
        <v>0</v>
      </c>
      <c r="H19" s="459">
        <f>F19*G19</f>
        <v>0</v>
      </c>
      <c r="J19" s="49"/>
    </row>
    <row r="20" spans="1:10" ht="14" thickBot="1">
      <c r="A20" s="92" t="s">
        <v>29</v>
      </c>
      <c r="B20" s="93"/>
      <c r="C20" s="94"/>
      <c r="D20" s="94"/>
      <c r="E20" s="94"/>
      <c r="F20" s="93"/>
      <c r="G20" s="120" t="s">
        <v>160</v>
      </c>
      <c r="H20" s="121">
        <f>SUM(H10:H19)</f>
        <v>0</v>
      </c>
      <c r="J20" s="49"/>
    </row>
    <row r="21" spans="1:10" ht="17" thickBot="1">
      <c r="A21"/>
      <c r="B21" s="122"/>
      <c r="C21"/>
      <c r="D21"/>
      <c r="E21"/>
      <c r="F21"/>
      <c r="G21" s="123"/>
      <c r="H21" s="123"/>
    </row>
    <row r="22" spans="1:10" ht="14" thickBot="1">
      <c r="A22" s="96" t="s">
        <v>45</v>
      </c>
      <c r="B22" s="69" t="s">
        <v>29</v>
      </c>
      <c r="C22" s="97" t="s">
        <v>161</v>
      </c>
      <c r="D22" s="97"/>
      <c r="E22" s="71" t="s">
        <v>29</v>
      </c>
      <c r="F22" s="69" t="s">
        <v>29</v>
      </c>
      <c r="G22" s="98" t="s">
        <v>29</v>
      </c>
      <c r="H22" s="99" t="s">
        <v>29</v>
      </c>
    </row>
    <row r="23" spans="1:10" ht="13">
      <c r="A23" s="179" t="s">
        <v>47</v>
      </c>
      <c r="B23" s="63">
        <v>1</v>
      </c>
      <c r="C23" s="166" t="s">
        <v>32</v>
      </c>
      <c r="D23" s="180"/>
      <c r="E23" s="180"/>
      <c r="F23" s="63"/>
      <c r="G23" s="370"/>
      <c r="H23" s="371"/>
      <c r="J23" s="49"/>
    </row>
    <row r="24" spans="1:10" ht="13">
      <c r="A24" s="171" t="s">
        <v>47</v>
      </c>
      <c r="B24" s="64">
        <f>1+B23</f>
        <v>2</v>
      </c>
      <c r="C24" s="23" t="s">
        <v>162</v>
      </c>
      <c r="D24" s="23"/>
      <c r="E24" s="23"/>
      <c r="F24" s="22">
        <v>4</v>
      </c>
      <c r="G24" s="25">
        <v>0</v>
      </c>
      <c r="H24" s="26">
        <f>F24*G24</f>
        <v>0</v>
      </c>
      <c r="J24" s="49"/>
    </row>
    <row r="25" spans="1:10" ht="13">
      <c r="A25" s="171" t="s">
        <v>47</v>
      </c>
      <c r="B25" s="64">
        <f t="shared" ref="B25:B36" si="2">1+B24</f>
        <v>3</v>
      </c>
      <c r="C25" s="365" t="s">
        <v>163</v>
      </c>
      <c r="D25" s="366"/>
      <c r="E25" s="23"/>
      <c r="F25" s="305">
        <v>4</v>
      </c>
      <c r="G25" s="250">
        <v>0</v>
      </c>
      <c r="H25" s="312">
        <f t="shared" ref="H25" si="3">G25*F25</f>
        <v>0</v>
      </c>
      <c r="J25" s="49"/>
    </row>
    <row r="26" spans="1:10" ht="16">
      <c r="A26" s="171" t="s">
        <v>47</v>
      </c>
      <c r="B26" s="64">
        <f t="shared" si="2"/>
        <v>4</v>
      </c>
      <c r="C26" s="169" t="s">
        <v>35</v>
      </c>
      <c r="D26" s="184"/>
      <c r="E26" s="184"/>
      <c r="F26" s="64"/>
      <c r="G26" s="185"/>
      <c r="H26" s="372"/>
      <c r="J26"/>
    </row>
    <row r="27" spans="1:10" ht="16">
      <c r="A27" s="171" t="s">
        <v>47</v>
      </c>
      <c r="B27" s="64">
        <f t="shared" si="2"/>
        <v>5</v>
      </c>
      <c r="C27" s="23" t="s">
        <v>164</v>
      </c>
      <c r="D27" s="23"/>
      <c r="E27" s="23"/>
      <c r="F27" s="22">
        <v>1</v>
      </c>
      <c r="G27" s="25">
        <v>0</v>
      </c>
      <c r="H27" s="26">
        <f>F27*G27</f>
        <v>0</v>
      </c>
      <c r="J27"/>
    </row>
    <row r="28" spans="1:10" ht="13">
      <c r="A28" s="171" t="s">
        <v>47</v>
      </c>
      <c r="B28" s="64">
        <f t="shared" si="2"/>
        <v>6</v>
      </c>
      <c r="C28" s="169" t="s">
        <v>37</v>
      </c>
      <c r="D28" s="184"/>
      <c r="E28" s="184"/>
      <c r="F28" s="64"/>
      <c r="G28" s="185"/>
      <c r="H28" s="372"/>
    </row>
    <row r="29" spans="1:10" ht="13">
      <c r="A29" s="171" t="s">
        <v>47</v>
      </c>
      <c r="B29" s="64">
        <f t="shared" si="2"/>
        <v>7</v>
      </c>
      <c r="C29" s="365" t="s">
        <v>38</v>
      </c>
      <c r="D29" s="368"/>
      <c r="E29" s="23"/>
      <c r="F29" s="305">
        <v>1</v>
      </c>
      <c r="G29" s="185">
        <v>0</v>
      </c>
      <c r="H29" s="186">
        <f t="shared" ref="H29:H30" si="4">G29*F29</f>
        <v>0</v>
      </c>
    </row>
    <row r="30" spans="1:10" ht="13">
      <c r="A30" s="171" t="s">
        <v>47</v>
      </c>
      <c r="B30" s="64">
        <f t="shared" si="2"/>
        <v>8</v>
      </c>
      <c r="C30" s="365" t="s">
        <v>39</v>
      </c>
      <c r="D30" s="366"/>
      <c r="E30" s="23"/>
      <c r="F30" s="305">
        <v>1</v>
      </c>
      <c r="G30" s="185">
        <v>0</v>
      </c>
      <c r="H30" s="186">
        <f t="shared" si="4"/>
        <v>0</v>
      </c>
    </row>
    <row r="31" spans="1:10" ht="13">
      <c r="A31" s="171" t="s">
        <v>47</v>
      </c>
      <c r="B31" s="64">
        <f t="shared" si="2"/>
        <v>9</v>
      </c>
      <c r="C31" s="169" t="s">
        <v>165</v>
      </c>
      <c r="D31" s="184"/>
      <c r="E31" s="184"/>
      <c r="F31" s="64"/>
      <c r="G31" s="185"/>
      <c r="H31" s="372"/>
    </row>
    <row r="32" spans="1:10" ht="13">
      <c r="A32" s="171" t="s">
        <v>47</v>
      </c>
      <c r="B32" s="64">
        <f t="shared" si="2"/>
        <v>10</v>
      </c>
      <c r="C32" s="184" t="s">
        <v>86</v>
      </c>
      <c r="D32" s="369"/>
      <c r="E32" s="184"/>
      <c r="F32" s="64">
        <v>1</v>
      </c>
      <c r="G32" s="25">
        <v>0</v>
      </c>
      <c r="H32" s="189">
        <f t="shared" ref="H32:H34" si="5">F32*G32</f>
        <v>0</v>
      </c>
    </row>
    <row r="33" spans="1:8" ht="13">
      <c r="A33" s="171" t="s">
        <v>47</v>
      </c>
      <c r="B33" s="64">
        <f t="shared" si="2"/>
        <v>11</v>
      </c>
      <c r="C33" s="191" t="s">
        <v>87</v>
      </c>
      <c r="D33" s="191"/>
      <c r="E33" s="184"/>
      <c r="F33" s="192">
        <v>2</v>
      </c>
      <c r="G33" s="25">
        <v>0</v>
      </c>
      <c r="H33" s="189">
        <f t="shared" si="5"/>
        <v>0</v>
      </c>
    </row>
    <row r="34" spans="1:8" ht="13">
      <c r="A34" s="171" t="s">
        <v>47</v>
      </c>
      <c r="B34" s="64">
        <f t="shared" si="2"/>
        <v>12</v>
      </c>
      <c r="C34" s="184" t="s">
        <v>88</v>
      </c>
      <c r="D34" s="184"/>
      <c r="E34" s="184"/>
      <c r="F34" s="64">
        <v>1</v>
      </c>
      <c r="G34" s="25">
        <v>0</v>
      </c>
      <c r="H34" s="189">
        <f t="shared" si="5"/>
        <v>0</v>
      </c>
    </row>
    <row r="35" spans="1:8" ht="13">
      <c r="A35" s="171" t="s">
        <v>47</v>
      </c>
      <c r="B35" s="64">
        <f t="shared" si="2"/>
        <v>13</v>
      </c>
      <c r="C35" s="29" t="s">
        <v>157</v>
      </c>
      <c r="D35" s="31"/>
      <c r="E35" s="31"/>
      <c r="F35" s="22"/>
      <c r="G35" s="185"/>
      <c r="H35" s="26"/>
    </row>
    <row r="36" spans="1:8" ht="13">
      <c r="A36" s="171" t="s">
        <v>47</v>
      </c>
      <c r="B36" s="64">
        <f t="shared" si="2"/>
        <v>14</v>
      </c>
      <c r="C36" s="39" t="s">
        <v>158</v>
      </c>
      <c r="D36" s="31" t="s">
        <v>42</v>
      </c>
      <c r="E36" s="31"/>
      <c r="F36" s="22">
        <v>1</v>
      </c>
      <c r="G36" s="185">
        <v>0</v>
      </c>
      <c r="H36" s="26">
        <f>F36*G36</f>
        <v>0</v>
      </c>
    </row>
    <row r="37" spans="1:8" ht="14" thickBot="1">
      <c r="A37" s="251" t="s">
        <v>47</v>
      </c>
      <c r="B37" s="67">
        <f t="shared" ref="B37" si="6">B36+1</f>
        <v>15</v>
      </c>
      <c r="C37" s="42" t="s">
        <v>159</v>
      </c>
      <c r="D37" s="43" t="s">
        <v>42</v>
      </c>
      <c r="E37" s="43"/>
      <c r="F37" s="41">
        <v>1</v>
      </c>
      <c r="G37" s="196">
        <v>0</v>
      </c>
      <c r="H37" s="45">
        <f>F37*G37</f>
        <v>0</v>
      </c>
    </row>
    <row r="38" spans="1:8" ht="14" thickBot="1">
      <c r="A38" s="92" t="s">
        <v>29</v>
      </c>
      <c r="B38" s="93"/>
      <c r="C38" s="94"/>
      <c r="D38" s="94"/>
      <c r="E38" s="94"/>
      <c r="F38" s="93"/>
      <c r="G38" s="120" t="s">
        <v>166</v>
      </c>
      <c r="H38" s="121">
        <f>SUM(H24:H37)</f>
        <v>0</v>
      </c>
    </row>
    <row r="39" spans="1:8" ht="16">
      <c r="A39"/>
      <c r="B39" s="122"/>
      <c r="C39"/>
      <c r="D39"/>
      <c r="E39"/>
      <c r="F39"/>
      <c r="G39" s="123"/>
      <c r="H39" s="123"/>
    </row>
    <row r="40" spans="1:8" ht="13" thickBot="1">
      <c r="A40" s="84"/>
      <c r="B40" s="82"/>
      <c r="C40" s="84"/>
      <c r="D40" s="84"/>
      <c r="E40" s="84"/>
      <c r="F40" s="82"/>
      <c r="G40" s="85"/>
      <c r="H40" s="124"/>
    </row>
    <row r="41" spans="1:8" ht="14" thickBot="1">
      <c r="A41" s="96">
        <v>9</v>
      </c>
      <c r="B41" s="69" t="s">
        <v>29</v>
      </c>
      <c r="C41" s="125" t="s">
        <v>167</v>
      </c>
      <c r="D41" s="71" t="s">
        <v>29</v>
      </c>
      <c r="E41" s="71" t="s">
        <v>29</v>
      </c>
      <c r="F41" s="69" t="s">
        <v>29</v>
      </c>
      <c r="G41" s="98" t="s">
        <v>29</v>
      </c>
      <c r="H41" s="99" t="s">
        <v>29</v>
      </c>
    </row>
    <row r="42" spans="1:8">
      <c r="A42" s="378" t="s">
        <v>168</v>
      </c>
      <c r="B42" s="165">
        <v>1</v>
      </c>
      <c r="C42" s="379" t="s">
        <v>169</v>
      </c>
      <c r="D42" s="380"/>
      <c r="E42" s="380"/>
      <c r="F42" s="381"/>
      <c r="G42" s="382"/>
      <c r="H42" s="383"/>
    </row>
    <row r="43" spans="1:8" ht="13">
      <c r="A43" s="65" t="s">
        <v>168</v>
      </c>
      <c r="B43" s="33">
        <f>B42+1</f>
        <v>2</v>
      </c>
      <c r="C43" s="184" t="s">
        <v>170</v>
      </c>
      <c r="D43" s="184"/>
      <c r="E43" s="184"/>
      <c r="F43" s="64">
        <v>1</v>
      </c>
      <c r="G43" s="66">
        <v>0</v>
      </c>
      <c r="H43" s="34">
        <f>F43*G43</f>
        <v>0</v>
      </c>
    </row>
    <row r="44" spans="1:8">
      <c r="A44" s="65" t="s">
        <v>168</v>
      </c>
      <c r="B44" s="33">
        <f t="shared" ref="B44:B50" si="7">B43+1</f>
        <v>3</v>
      </c>
      <c r="C44" s="373" t="s">
        <v>106</v>
      </c>
      <c r="D44" s="374"/>
      <c r="E44" s="374"/>
      <c r="F44" s="375"/>
      <c r="G44" s="376"/>
      <c r="H44" s="384"/>
    </row>
    <row r="45" spans="1:8" ht="13">
      <c r="A45" s="65" t="s">
        <v>168</v>
      </c>
      <c r="B45" s="33">
        <f t="shared" si="7"/>
        <v>4</v>
      </c>
      <c r="C45" s="184" t="s">
        <v>171</v>
      </c>
      <c r="D45" s="184"/>
      <c r="E45" s="184"/>
      <c r="F45" s="64">
        <v>0</v>
      </c>
      <c r="G45" s="25"/>
      <c r="H45" s="189" t="s">
        <v>172</v>
      </c>
    </row>
    <row r="46" spans="1:8" ht="13">
      <c r="A46" s="21" t="s">
        <v>168</v>
      </c>
      <c r="B46" s="33">
        <f t="shared" si="7"/>
        <v>5</v>
      </c>
      <c r="C46" s="427" t="s">
        <v>173</v>
      </c>
      <c r="D46" s="427"/>
      <c r="E46" s="427"/>
      <c r="F46" s="428">
        <v>1</v>
      </c>
      <c r="G46" s="66">
        <v>0</v>
      </c>
      <c r="H46" s="394">
        <f>G46*F46</f>
        <v>0</v>
      </c>
    </row>
    <row r="47" spans="1:8" ht="13">
      <c r="A47" s="65" t="s">
        <v>168</v>
      </c>
      <c r="B47" s="33">
        <f t="shared" si="7"/>
        <v>6</v>
      </c>
      <c r="C47" s="184" t="s">
        <v>174</v>
      </c>
      <c r="D47" s="184"/>
      <c r="E47" s="184"/>
      <c r="F47" s="64">
        <v>1</v>
      </c>
      <c r="G47" s="25">
        <v>0</v>
      </c>
      <c r="H47" s="189">
        <f>F47*G47</f>
        <v>0</v>
      </c>
    </row>
    <row r="48" spans="1:8">
      <c r="A48" s="65" t="s">
        <v>168</v>
      </c>
      <c r="B48" s="33">
        <f t="shared" si="7"/>
        <v>7</v>
      </c>
      <c r="C48" s="377" t="s">
        <v>113</v>
      </c>
      <c r="D48" s="187"/>
      <c r="E48" s="31"/>
      <c r="F48" s="188"/>
      <c r="G48" s="25"/>
      <c r="H48" s="189"/>
    </row>
    <row r="49" spans="1:8" ht="13">
      <c r="A49" s="65" t="s">
        <v>168</v>
      </c>
      <c r="B49" s="33">
        <f t="shared" si="7"/>
        <v>8</v>
      </c>
      <c r="C49" s="31" t="s">
        <v>175</v>
      </c>
      <c r="D49" s="187" t="s">
        <v>42</v>
      </c>
      <c r="E49" s="187"/>
      <c r="F49" s="188">
        <v>1</v>
      </c>
      <c r="G49" s="25">
        <v>0</v>
      </c>
      <c r="H49" s="189">
        <f>F49*G49</f>
        <v>0</v>
      </c>
    </row>
    <row r="50" spans="1:8" ht="13">
      <c r="A50" s="65" t="s">
        <v>168</v>
      </c>
      <c r="B50" s="33">
        <f t="shared" si="7"/>
        <v>9</v>
      </c>
      <c r="C50" s="31" t="s">
        <v>41</v>
      </c>
      <c r="D50" s="187" t="s">
        <v>42</v>
      </c>
      <c r="E50" s="187"/>
      <c r="F50" s="188">
        <v>1</v>
      </c>
      <c r="G50" s="25">
        <v>0</v>
      </c>
      <c r="H50" s="26">
        <f>F50*G50</f>
        <v>0</v>
      </c>
    </row>
    <row r="51" spans="1:8" ht="14" thickBot="1">
      <c r="A51" s="385" t="s">
        <v>168</v>
      </c>
      <c r="B51" s="175">
        <f t="shared" ref="B51" si="8">B50+1</f>
        <v>10</v>
      </c>
      <c r="C51" s="42" t="s">
        <v>43</v>
      </c>
      <c r="D51" s="386" t="s">
        <v>42</v>
      </c>
      <c r="E51" s="386"/>
      <c r="F51" s="198">
        <v>1</v>
      </c>
      <c r="G51" s="44">
        <v>0</v>
      </c>
      <c r="H51" s="45">
        <f>F51*G51</f>
        <v>0</v>
      </c>
    </row>
    <row r="52" spans="1:8" ht="14" thickBot="1">
      <c r="A52" s="81" t="s">
        <v>29</v>
      </c>
      <c r="C52" s="84"/>
      <c r="D52" s="84"/>
      <c r="E52" s="84"/>
      <c r="F52" s="82"/>
      <c r="G52" s="120" t="s">
        <v>176</v>
      </c>
      <c r="H52" s="130">
        <f>SUM(H43:H51)</f>
        <v>0</v>
      </c>
    </row>
    <row r="53" spans="1:8" ht="13">
      <c r="A53" s="81" t="s">
        <v>29</v>
      </c>
      <c r="B53" s="82"/>
      <c r="C53" s="84"/>
      <c r="D53" s="84"/>
      <c r="E53" s="84"/>
      <c r="F53" s="82"/>
      <c r="G53" s="85"/>
      <c r="H53" s="85"/>
    </row>
    <row r="54" spans="1:8" ht="13" thickBot="1">
      <c r="C54" s="3"/>
      <c r="D54" s="3"/>
      <c r="E54" s="3"/>
      <c r="F54" s="3"/>
      <c r="G54" s="131"/>
      <c r="H54" s="131"/>
    </row>
    <row r="55" spans="1:8" ht="14" thickBot="1">
      <c r="A55" s="68" t="s">
        <v>29</v>
      </c>
      <c r="B55" s="69" t="s">
        <v>29</v>
      </c>
      <c r="C55" s="70" t="s">
        <v>124</v>
      </c>
      <c r="D55" s="71" t="s">
        <v>29</v>
      </c>
      <c r="E55" s="71" t="s">
        <v>29</v>
      </c>
      <c r="F55" s="69" t="s">
        <v>29</v>
      </c>
      <c r="G55" s="98" t="s">
        <v>29</v>
      </c>
      <c r="H55" s="99" t="s">
        <v>29</v>
      </c>
    </row>
    <row r="56" spans="1:8" ht="13">
      <c r="A56" s="132" t="s">
        <v>29</v>
      </c>
      <c r="B56" s="74" t="s">
        <v>29</v>
      </c>
      <c r="C56" s="75" t="s">
        <v>125</v>
      </c>
      <c r="D56" s="75"/>
      <c r="E56" s="75"/>
      <c r="F56" s="76"/>
      <c r="G56" s="133"/>
      <c r="H56" s="134">
        <f>H52+H20+H38</f>
        <v>0</v>
      </c>
    </row>
    <row r="57" spans="1:8" ht="13">
      <c r="A57" s="77" t="s">
        <v>29</v>
      </c>
      <c r="B57" s="78" t="s">
        <v>29</v>
      </c>
      <c r="C57" s="79" t="s">
        <v>126</v>
      </c>
      <c r="D57" s="79"/>
      <c r="E57" s="79"/>
      <c r="F57" s="80"/>
      <c r="G57" s="135"/>
      <c r="H57" s="136">
        <v>0</v>
      </c>
    </row>
    <row r="58" spans="1:8" ht="14" thickBot="1">
      <c r="A58" s="339" t="s">
        <v>29</v>
      </c>
      <c r="B58" s="340" t="s">
        <v>29</v>
      </c>
      <c r="C58" s="341" t="s">
        <v>29</v>
      </c>
      <c r="D58" s="341"/>
      <c r="E58" s="341"/>
      <c r="F58" s="342"/>
      <c r="G58" s="343"/>
      <c r="H58" s="344" t="s">
        <v>29</v>
      </c>
    </row>
    <row r="59" spans="1:8" ht="14" thickBot="1">
      <c r="A59" s="345"/>
      <c r="B59" s="346" t="s">
        <v>29</v>
      </c>
      <c r="C59" s="347" t="s">
        <v>177</v>
      </c>
      <c r="D59" s="347"/>
      <c r="E59" s="347"/>
      <c r="F59" s="348"/>
      <c r="G59" s="349"/>
      <c r="H59" s="350">
        <f>H56+H57</f>
        <v>0</v>
      </c>
    </row>
    <row r="60" spans="1:8" ht="14" thickBot="1">
      <c r="A60" s="290" t="s">
        <v>29</v>
      </c>
      <c r="B60" s="78" t="s">
        <v>29</v>
      </c>
      <c r="C60" s="79" t="s">
        <v>128</v>
      </c>
      <c r="D60" s="79"/>
      <c r="E60" s="79"/>
      <c r="F60" s="80"/>
      <c r="G60" s="137"/>
      <c r="H60" s="351">
        <f>H59*0.2</f>
        <v>0</v>
      </c>
    </row>
    <row r="61" spans="1:8" ht="14" thickBot="1">
      <c r="A61" s="352" t="s">
        <v>29</v>
      </c>
      <c r="B61" s="353" t="s">
        <v>29</v>
      </c>
      <c r="C61" s="354" t="s">
        <v>129</v>
      </c>
      <c r="D61" s="354"/>
      <c r="E61" s="354"/>
      <c r="F61" s="355"/>
      <c r="G61" s="356"/>
      <c r="H61" s="357">
        <f>H60+H59</f>
        <v>0</v>
      </c>
    </row>
    <row r="63" spans="1:8" ht="13" thickBot="1">
      <c r="A63" s="92"/>
      <c r="B63" s="93"/>
      <c r="C63" s="94"/>
      <c r="D63" s="94"/>
      <c r="E63" s="94"/>
      <c r="F63" s="93"/>
      <c r="G63" s="85"/>
      <c r="H63" s="95"/>
    </row>
    <row r="64" spans="1:8" ht="14" thickBot="1">
      <c r="A64" s="460" t="s">
        <v>178</v>
      </c>
      <c r="B64" s="69" t="s">
        <v>29</v>
      </c>
      <c r="C64" s="97" t="s">
        <v>179</v>
      </c>
      <c r="D64" s="97"/>
      <c r="E64" s="71" t="s">
        <v>29</v>
      </c>
      <c r="F64" s="69" t="s">
        <v>29</v>
      </c>
      <c r="G64" s="98" t="s">
        <v>29</v>
      </c>
      <c r="H64" s="99" t="s">
        <v>29</v>
      </c>
    </row>
    <row r="65" spans="1:8">
      <c r="A65" s="302" t="s">
        <v>178</v>
      </c>
      <c r="B65" s="52">
        <v>1</v>
      </c>
      <c r="C65" s="53" t="s">
        <v>150</v>
      </c>
      <c r="D65" s="54"/>
      <c r="E65" s="54"/>
      <c r="F65" s="52"/>
      <c r="G65" s="55"/>
      <c r="H65" s="56"/>
    </row>
    <row r="66" spans="1:8">
      <c r="A66" s="404" t="s">
        <v>178</v>
      </c>
      <c r="B66" s="22">
        <f>B65+1</f>
        <v>2</v>
      </c>
      <c r="C66" s="23" t="s">
        <v>180</v>
      </c>
      <c r="D66" s="23"/>
      <c r="E66" s="24"/>
      <c r="F66" s="22">
        <v>1</v>
      </c>
      <c r="G66" s="25">
        <v>0</v>
      </c>
      <c r="H66" s="26">
        <f t="shared" ref="H66:H67" si="9">F66*G66</f>
        <v>0</v>
      </c>
    </row>
    <row r="67" spans="1:8">
      <c r="A67" s="404" t="s">
        <v>178</v>
      </c>
      <c r="B67" s="22">
        <f t="shared" ref="B67:B72" si="10">B66+1</f>
        <v>3</v>
      </c>
      <c r="C67" s="27" t="s">
        <v>181</v>
      </c>
      <c r="D67" s="27"/>
      <c r="E67" s="23"/>
      <c r="F67" s="28">
        <v>1</v>
      </c>
      <c r="G67" s="25">
        <v>0</v>
      </c>
      <c r="H67" s="26">
        <f t="shared" si="9"/>
        <v>0</v>
      </c>
    </row>
    <row r="68" spans="1:8">
      <c r="A68" s="404" t="s">
        <v>178</v>
      </c>
      <c r="B68" s="22">
        <f t="shared" si="10"/>
        <v>4</v>
      </c>
      <c r="C68" s="29" t="s">
        <v>182</v>
      </c>
      <c r="D68" s="30"/>
      <c r="E68" s="31"/>
      <c r="F68" s="22"/>
      <c r="G68" s="25"/>
      <c r="H68" s="26"/>
    </row>
    <row r="69" spans="1:8">
      <c r="A69" s="404" t="s">
        <v>178</v>
      </c>
      <c r="B69" s="22">
        <f t="shared" si="10"/>
        <v>5</v>
      </c>
      <c r="C69" s="32" t="s">
        <v>183</v>
      </c>
      <c r="D69" s="32"/>
      <c r="E69" s="32"/>
      <c r="F69" s="33">
        <v>1</v>
      </c>
      <c r="G69" s="25">
        <v>0</v>
      </c>
      <c r="H69" s="34">
        <f>F69*G69</f>
        <v>0</v>
      </c>
    </row>
    <row r="70" spans="1:8">
      <c r="A70" s="404" t="s">
        <v>178</v>
      </c>
      <c r="B70" s="22">
        <f t="shared" si="10"/>
        <v>6</v>
      </c>
      <c r="C70" s="259" t="s">
        <v>157</v>
      </c>
      <c r="D70" s="31"/>
      <c r="E70" s="31"/>
      <c r="F70" s="22"/>
      <c r="G70" s="25"/>
      <c r="H70" s="26"/>
    </row>
    <row r="71" spans="1:8">
      <c r="A71" s="404" t="s">
        <v>178</v>
      </c>
      <c r="B71" s="22">
        <f t="shared" si="10"/>
        <v>7</v>
      </c>
      <c r="C71" s="39" t="s">
        <v>158</v>
      </c>
      <c r="D71" s="31" t="s">
        <v>42</v>
      </c>
      <c r="E71" s="31"/>
      <c r="F71" s="22">
        <v>1</v>
      </c>
      <c r="G71" s="25">
        <v>0</v>
      </c>
      <c r="H71" s="26">
        <f t="shared" ref="H71" si="11">F71*G71</f>
        <v>0</v>
      </c>
    </row>
    <row r="72" spans="1:8" ht="14" thickBot="1">
      <c r="A72" s="500" t="s">
        <v>178</v>
      </c>
      <c r="B72" s="41">
        <f t="shared" si="10"/>
        <v>8</v>
      </c>
      <c r="C72" s="42" t="s">
        <v>43</v>
      </c>
      <c r="D72" s="43" t="s">
        <v>42</v>
      </c>
      <c r="E72" s="43"/>
      <c r="F72" s="41">
        <v>1</v>
      </c>
      <c r="G72" s="44">
        <v>0</v>
      </c>
      <c r="H72" s="45">
        <f>F72*G72</f>
        <v>0</v>
      </c>
    </row>
    <row r="73" spans="1:8" ht="14" thickBot="1">
      <c r="A73" s="92" t="s">
        <v>29</v>
      </c>
      <c r="B73" s="93"/>
      <c r="C73" s="94"/>
      <c r="D73" s="94"/>
      <c r="E73" s="94"/>
      <c r="F73" s="93"/>
      <c r="G73" s="120" t="s">
        <v>184</v>
      </c>
      <c r="H73" s="121">
        <f>SUM(H66:H72)</f>
        <v>0</v>
      </c>
    </row>
    <row r="74" spans="1:8" ht="16">
      <c r="A74"/>
      <c r="B74" s="122"/>
      <c r="C74"/>
      <c r="D74"/>
      <c r="E74"/>
      <c r="F74"/>
      <c r="G74" s="123"/>
      <c r="H74" s="123"/>
    </row>
  </sheetData>
  <mergeCells count="2">
    <mergeCell ref="A1:H1"/>
    <mergeCell ref="B2:H2"/>
  </mergeCells>
  <conditionalFormatting sqref="G13 G15">
    <cfRule type="expression" dxfId="34" priority="2" stopIfTrue="1">
      <formula>IF(#REF!="P",1,0)</formula>
    </cfRule>
  </conditionalFormatting>
  <conditionalFormatting sqref="G24">
    <cfRule type="expression" dxfId="33" priority="4" stopIfTrue="1">
      <formula>IF(#REF!="P",1,0)</formula>
    </cfRule>
  </conditionalFormatting>
  <conditionalFormatting sqref="G27">
    <cfRule type="expression" dxfId="32" priority="3" stopIfTrue="1">
      <formula>IF(#REF!="P",1,0)</formula>
    </cfRule>
  </conditionalFormatting>
  <conditionalFormatting sqref="G65:G72">
    <cfRule type="expression" dxfId="31" priority="1" stopIfTrue="1">
      <formula>IF(#REF!="P",1,0)</formula>
    </cfRule>
  </conditionalFormatting>
  <pageMargins left="0.7" right="0.7" top="0.75" bottom="0.75" header="0.3" footer="0.3"/>
  <pageSetup paperSize="9" scale="58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B99FA-AF55-E542-B2F3-0B15D57664A9}">
  <sheetPr>
    <pageSetUpPr fitToPage="1"/>
  </sheetPr>
  <dimension ref="A1:I170"/>
  <sheetViews>
    <sheetView topLeftCell="A160" zoomScale="180" zoomScaleNormal="180" workbookViewId="0">
      <selection activeCell="J19" sqref="J19"/>
    </sheetView>
  </sheetViews>
  <sheetFormatPr baseColWidth="10" defaultColWidth="10.83203125" defaultRowHeight="12"/>
  <cols>
    <col min="1" max="1" width="3.33203125" style="3" customWidth="1"/>
    <col min="2" max="2" width="3.5" style="1" customWidth="1"/>
    <col min="3" max="3" width="55.6640625" style="2" customWidth="1"/>
    <col min="4" max="4" width="20" style="2" customWidth="1"/>
    <col min="5" max="5" width="12.6640625" style="2" customWidth="1"/>
    <col min="6" max="6" width="4" style="1" bestFit="1" customWidth="1"/>
    <col min="7" max="7" width="15.33203125" style="11" customWidth="1"/>
    <col min="8" max="8" width="16.33203125" style="11" bestFit="1" customWidth="1"/>
    <col min="9" max="16384" width="10.83203125" style="3"/>
  </cols>
  <sheetData>
    <row r="1" spans="1:9" ht="13" thickBot="1">
      <c r="A1" s="527" t="s">
        <v>303</v>
      </c>
      <c r="B1" s="527"/>
      <c r="C1" s="527"/>
      <c r="D1" s="527"/>
      <c r="E1" s="527"/>
      <c r="F1" s="527"/>
      <c r="G1" s="527"/>
      <c r="H1" s="527"/>
    </row>
    <row r="2" spans="1:9" ht="19">
      <c r="A2" s="4"/>
      <c r="B2" s="528" t="s">
        <v>185</v>
      </c>
      <c r="C2" s="528"/>
      <c r="D2" s="528"/>
      <c r="E2" s="528"/>
      <c r="F2" s="528"/>
      <c r="G2" s="528"/>
      <c r="H2" s="528"/>
    </row>
    <row r="3" spans="1:9">
      <c r="A3" s="5"/>
      <c r="B3" s="6"/>
      <c r="C3" s="7" t="s">
        <v>22</v>
      </c>
      <c r="D3" s="7" t="s">
        <v>23</v>
      </c>
      <c r="E3" s="7" t="s">
        <v>24</v>
      </c>
      <c r="F3" s="6" t="s">
        <v>25</v>
      </c>
      <c r="G3" s="8" t="s">
        <v>26</v>
      </c>
      <c r="H3" s="9" t="s">
        <v>27</v>
      </c>
    </row>
    <row r="4" spans="1:9">
      <c r="B4" s="10"/>
      <c r="C4" s="11"/>
      <c r="D4" s="11"/>
      <c r="E4" s="11"/>
      <c r="F4" s="11"/>
    </row>
    <row r="5" spans="1:9" ht="16">
      <c r="A5" s="12"/>
      <c r="B5" s="12"/>
      <c r="C5" s="13" t="s">
        <v>186</v>
      </c>
      <c r="D5" s="12"/>
      <c r="E5" s="12"/>
      <c r="F5" s="12"/>
      <c r="G5" s="12"/>
      <c r="H5" s="14"/>
      <c r="I5"/>
    </row>
    <row r="6" spans="1:9" ht="13" thickBot="1">
      <c r="B6" s="10"/>
      <c r="C6" s="11"/>
      <c r="D6" s="11"/>
      <c r="E6" s="11"/>
      <c r="F6" s="11"/>
    </row>
    <row r="7" spans="1:9" s="36" customFormat="1" ht="14" thickBot="1">
      <c r="A7" s="96" t="s">
        <v>28</v>
      </c>
      <c r="B7" s="69" t="s">
        <v>29</v>
      </c>
      <c r="C7" s="97" t="s">
        <v>149</v>
      </c>
      <c r="D7" s="97"/>
      <c r="E7" s="71" t="s">
        <v>29</v>
      </c>
      <c r="F7" s="69" t="s">
        <v>29</v>
      </c>
      <c r="G7" s="98" t="s">
        <v>29</v>
      </c>
      <c r="H7" s="99" t="s">
        <v>29</v>
      </c>
      <c r="I7" s="3"/>
    </row>
    <row r="8" spans="1:9" ht="13">
      <c r="A8" s="179" t="s">
        <v>31</v>
      </c>
      <c r="B8" s="63">
        <v>1</v>
      </c>
      <c r="C8" s="166" t="s">
        <v>150</v>
      </c>
      <c r="D8" s="180"/>
      <c r="E8" s="180"/>
      <c r="F8" s="63"/>
      <c r="G8" s="370"/>
      <c r="H8" s="371"/>
    </row>
    <row r="9" spans="1:9" ht="13" customHeight="1">
      <c r="A9" s="171" t="s">
        <v>31</v>
      </c>
      <c r="B9" s="64">
        <f>B8+1</f>
        <v>2</v>
      </c>
      <c r="C9" s="430" t="s">
        <v>151</v>
      </c>
      <c r="D9" s="430"/>
      <c r="E9" s="430"/>
      <c r="F9" s="64">
        <v>1</v>
      </c>
      <c r="G9" s="185">
        <v>0</v>
      </c>
      <c r="H9" s="186">
        <f>G9*F9</f>
        <v>0</v>
      </c>
    </row>
    <row r="10" spans="1:9" ht="13">
      <c r="A10" s="171" t="s">
        <v>31</v>
      </c>
      <c r="B10" s="64">
        <f t="shared" ref="B10:B31" si="0">B9+1</f>
        <v>3</v>
      </c>
      <c r="C10" s="396" t="s">
        <v>187</v>
      </c>
      <c r="D10" s="396"/>
      <c r="E10" s="396"/>
      <c r="F10" s="168">
        <v>1</v>
      </c>
      <c r="G10" s="181">
        <v>0</v>
      </c>
      <c r="H10" s="174">
        <f>G10*F10</f>
        <v>0</v>
      </c>
      <c r="I10" s="36"/>
    </row>
    <row r="11" spans="1:9" ht="13">
      <c r="A11" s="171" t="s">
        <v>31</v>
      </c>
      <c r="B11" s="64">
        <f t="shared" si="0"/>
        <v>4</v>
      </c>
      <c r="C11" s="169" t="s">
        <v>153</v>
      </c>
      <c r="D11" s="184"/>
      <c r="E11" s="184"/>
      <c r="F11" s="64"/>
      <c r="G11" s="185"/>
      <c r="H11" s="372"/>
    </row>
    <row r="12" spans="1:9" ht="13">
      <c r="A12" s="171" t="s">
        <v>31</v>
      </c>
      <c r="B12" s="64">
        <f t="shared" si="0"/>
        <v>5</v>
      </c>
      <c r="C12" s="23" t="s">
        <v>154</v>
      </c>
      <c r="D12" s="365"/>
      <c r="E12" s="23"/>
      <c r="F12" s="305">
        <v>1</v>
      </c>
      <c r="G12" s="25">
        <v>0</v>
      </c>
      <c r="H12" s="26">
        <f t="shared" ref="H12" si="1">F12*G12</f>
        <v>0</v>
      </c>
    </row>
    <row r="13" spans="1:9" ht="13">
      <c r="A13" s="171" t="s">
        <v>31</v>
      </c>
      <c r="B13" s="64">
        <f t="shared" si="0"/>
        <v>6</v>
      </c>
      <c r="C13" s="169" t="s">
        <v>32</v>
      </c>
      <c r="D13" s="184"/>
      <c r="E13" s="184"/>
      <c r="F13" s="64"/>
      <c r="G13" s="364"/>
      <c r="H13" s="372"/>
    </row>
    <row r="14" spans="1:9" ht="13">
      <c r="A14" s="171" t="s">
        <v>31</v>
      </c>
      <c r="B14" s="64">
        <f t="shared" si="0"/>
        <v>7</v>
      </c>
      <c r="C14" s="23" t="s">
        <v>162</v>
      </c>
      <c r="D14" s="23"/>
      <c r="E14" s="23"/>
      <c r="F14" s="22">
        <v>8</v>
      </c>
      <c r="G14" s="25">
        <v>0</v>
      </c>
      <c r="H14" s="26">
        <f>F14*G14</f>
        <v>0</v>
      </c>
    </row>
    <row r="15" spans="1:9" ht="13">
      <c r="A15" s="171" t="s">
        <v>31</v>
      </c>
      <c r="B15" s="64">
        <f t="shared" si="0"/>
        <v>8</v>
      </c>
      <c r="C15" s="365" t="s">
        <v>163</v>
      </c>
      <c r="D15" s="366"/>
      <c r="E15" s="23"/>
      <c r="F15" s="305">
        <v>8</v>
      </c>
      <c r="G15" s="25">
        <v>0</v>
      </c>
      <c r="H15" s="312">
        <f t="shared" ref="H15" si="2">G15*F15</f>
        <v>0</v>
      </c>
    </row>
    <row r="16" spans="1:9" ht="13">
      <c r="A16" s="171" t="s">
        <v>31</v>
      </c>
      <c r="B16" s="64">
        <f t="shared" si="0"/>
        <v>9</v>
      </c>
      <c r="C16" s="169" t="s">
        <v>35</v>
      </c>
      <c r="D16" s="184"/>
      <c r="E16" s="184"/>
      <c r="F16" s="64"/>
      <c r="G16" s="185"/>
      <c r="H16" s="372"/>
    </row>
    <row r="17" spans="1:8" ht="13">
      <c r="A17" s="171" t="s">
        <v>31</v>
      </c>
      <c r="B17" s="64">
        <f t="shared" si="0"/>
        <v>10</v>
      </c>
      <c r="C17" s="23" t="s">
        <v>164</v>
      </c>
      <c r="D17" s="23"/>
      <c r="E17" s="23"/>
      <c r="F17" s="22">
        <v>1</v>
      </c>
      <c r="G17" s="25">
        <v>0</v>
      </c>
      <c r="H17" s="26">
        <f>F17*G17</f>
        <v>0</v>
      </c>
    </row>
    <row r="18" spans="1:8" ht="13">
      <c r="A18" s="171" t="s">
        <v>31</v>
      </c>
      <c r="B18" s="64">
        <f t="shared" si="0"/>
        <v>11</v>
      </c>
      <c r="C18" s="169" t="s">
        <v>37</v>
      </c>
      <c r="D18" s="184"/>
      <c r="E18" s="184"/>
      <c r="F18" s="64"/>
      <c r="G18" s="185"/>
      <c r="H18" s="372"/>
    </row>
    <row r="19" spans="1:8" ht="13">
      <c r="A19" s="171" t="s">
        <v>31</v>
      </c>
      <c r="B19" s="64">
        <f t="shared" si="0"/>
        <v>12</v>
      </c>
      <c r="C19" s="365" t="s">
        <v>38</v>
      </c>
      <c r="D19" s="368"/>
      <c r="E19" s="23"/>
      <c r="F19" s="305">
        <v>1</v>
      </c>
      <c r="G19" s="185">
        <v>0</v>
      </c>
      <c r="H19" s="186">
        <f t="shared" ref="H19:H20" si="3">G19*F19</f>
        <v>0</v>
      </c>
    </row>
    <row r="20" spans="1:8" ht="13">
      <c r="A20" s="171" t="s">
        <v>31</v>
      </c>
      <c r="B20" s="64">
        <f t="shared" si="0"/>
        <v>13</v>
      </c>
      <c r="C20" s="365" t="s">
        <v>39</v>
      </c>
      <c r="D20" s="366"/>
      <c r="E20" s="23"/>
      <c r="F20" s="305">
        <v>1</v>
      </c>
      <c r="G20" s="185">
        <v>0</v>
      </c>
      <c r="H20" s="186">
        <f t="shared" si="3"/>
        <v>0</v>
      </c>
    </row>
    <row r="21" spans="1:8" ht="13">
      <c r="A21" s="171" t="s">
        <v>31</v>
      </c>
      <c r="B21" s="64">
        <f t="shared" si="0"/>
        <v>14</v>
      </c>
      <c r="C21" s="169" t="s">
        <v>155</v>
      </c>
      <c r="D21" s="184"/>
      <c r="E21" s="184"/>
      <c r="F21" s="64"/>
      <c r="G21" s="185"/>
      <c r="H21" s="372"/>
    </row>
    <row r="22" spans="1:8" ht="13">
      <c r="A22" s="321" t="s">
        <v>31</v>
      </c>
      <c r="B22" s="64">
        <f>B19+1</f>
        <v>13</v>
      </c>
      <c r="C22" s="23" t="s">
        <v>188</v>
      </c>
      <c r="D22" s="184"/>
      <c r="E22" s="23"/>
      <c r="F22" s="22">
        <v>1</v>
      </c>
      <c r="G22" s="25">
        <v>0</v>
      </c>
      <c r="H22" s="26">
        <f>F22*G22</f>
        <v>0</v>
      </c>
    </row>
    <row r="23" spans="1:8" ht="13">
      <c r="A23" s="321" t="s">
        <v>31</v>
      </c>
      <c r="B23" s="64">
        <f>B20+1</f>
        <v>14</v>
      </c>
      <c r="C23" s="23" t="s">
        <v>189</v>
      </c>
      <c r="D23" s="184"/>
      <c r="E23" s="23"/>
      <c r="F23" s="22">
        <v>1</v>
      </c>
      <c r="G23" s="25">
        <v>0</v>
      </c>
      <c r="H23" s="26">
        <f>F23*G23</f>
        <v>0</v>
      </c>
    </row>
    <row r="24" spans="1:8" ht="18" customHeight="1">
      <c r="A24" s="321" t="s">
        <v>31</v>
      </c>
      <c r="B24" s="64">
        <f>B21+1</f>
        <v>15</v>
      </c>
      <c r="C24" s="23" t="s">
        <v>190</v>
      </c>
      <c r="D24" s="23"/>
      <c r="E24" s="23"/>
      <c r="F24" s="22">
        <v>1</v>
      </c>
      <c r="G24" s="25">
        <v>0</v>
      </c>
      <c r="H24" s="26">
        <f>F24*G24</f>
        <v>0</v>
      </c>
    </row>
    <row r="25" spans="1:8" ht="13" customHeight="1">
      <c r="A25" s="171" t="s">
        <v>31</v>
      </c>
      <c r="B25" s="64">
        <f t="shared" si="0"/>
        <v>16</v>
      </c>
      <c r="C25" s="23" t="s">
        <v>156</v>
      </c>
      <c r="D25" s="23"/>
      <c r="E25" s="23"/>
      <c r="F25" s="22">
        <v>1</v>
      </c>
      <c r="G25" s="25">
        <v>0</v>
      </c>
      <c r="H25" s="26">
        <f>F25*G25</f>
        <v>0</v>
      </c>
    </row>
    <row r="26" spans="1:8" ht="13">
      <c r="A26" s="171" t="s">
        <v>31</v>
      </c>
      <c r="B26" s="64">
        <f t="shared" si="0"/>
        <v>17</v>
      </c>
      <c r="C26" s="169" t="s">
        <v>165</v>
      </c>
      <c r="D26" s="184"/>
      <c r="E26" s="184"/>
      <c r="F26" s="64"/>
      <c r="G26" s="185"/>
      <c r="H26" s="372"/>
    </row>
    <row r="27" spans="1:8" ht="13">
      <c r="A27" s="171" t="s">
        <v>31</v>
      </c>
      <c r="B27" s="64">
        <f t="shared" si="0"/>
        <v>18</v>
      </c>
      <c r="C27" s="184" t="s">
        <v>86</v>
      </c>
      <c r="D27" s="369"/>
      <c r="E27" s="184"/>
      <c r="F27" s="64">
        <v>1</v>
      </c>
      <c r="G27" s="25">
        <v>0</v>
      </c>
      <c r="H27" s="189">
        <f t="shared" ref="H27:H29" si="4">F27*G27</f>
        <v>0</v>
      </c>
    </row>
    <row r="28" spans="1:8" ht="13">
      <c r="A28" s="171" t="s">
        <v>31</v>
      </c>
      <c r="B28" s="64">
        <f t="shared" si="0"/>
        <v>19</v>
      </c>
      <c r="C28" s="191" t="s">
        <v>87</v>
      </c>
      <c r="D28" s="191"/>
      <c r="E28" s="184"/>
      <c r="F28" s="192">
        <v>2</v>
      </c>
      <c r="G28" s="25">
        <v>0</v>
      </c>
      <c r="H28" s="189">
        <f t="shared" si="4"/>
        <v>0</v>
      </c>
    </row>
    <row r="29" spans="1:8" ht="13">
      <c r="A29" s="171" t="s">
        <v>31</v>
      </c>
      <c r="B29" s="64">
        <f t="shared" si="0"/>
        <v>20</v>
      </c>
      <c r="C29" s="184" t="s">
        <v>88</v>
      </c>
      <c r="D29" s="184"/>
      <c r="E29" s="184"/>
      <c r="F29" s="64">
        <v>1</v>
      </c>
      <c r="G29" s="25">
        <v>0</v>
      </c>
      <c r="H29" s="189">
        <f t="shared" si="4"/>
        <v>0</v>
      </c>
    </row>
    <row r="30" spans="1:8" ht="20" customHeight="1">
      <c r="A30" s="171" t="s">
        <v>31</v>
      </c>
      <c r="B30" s="64">
        <f t="shared" si="0"/>
        <v>21</v>
      </c>
      <c r="C30" s="29" t="s">
        <v>157</v>
      </c>
      <c r="D30" s="31"/>
      <c r="E30" s="31"/>
      <c r="F30" s="22"/>
      <c r="G30" s="185"/>
      <c r="H30" s="26"/>
    </row>
    <row r="31" spans="1:8" ht="13">
      <c r="A31" s="171" t="s">
        <v>31</v>
      </c>
      <c r="B31" s="64">
        <f t="shared" si="0"/>
        <v>22</v>
      </c>
      <c r="C31" s="39" t="s">
        <v>158</v>
      </c>
      <c r="D31" s="31" t="s">
        <v>42</v>
      </c>
      <c r="E31" s="31"/>
      <c r="F31" s="22">
        <v>1</v>
      </c>
      <c r="G31" s="25">
        <v>0</v>
      </c>
      <c r="H31" s="26">
        <f>F31*G31</f>
        <v>0</v>
      </c>
    </row>
    <row r="32" spans="1:8" ht="14" thickBot="1">
      <c r="A32" s="251" t="s">
        <v>31</v>
      </c>
      <c r="B32" s="67">
        <f t="shared" ref="B32" si="5">B31+1</f>
        <v>23</v>
      </c>
      <c r="C32" s="42" t="s">
        <v>159</v>
      </c>
      <c r="D32" s="43" t="s">
        <v>42</v>
      </c>
      <c r="E32" s="43"/>
      <c r="F32" s="41">
        <v>1</v>
      </c>
      <c r="G32" s="25">
        <v>0</v>
      </c>
      <c r="H32" s="45">
        <f>F32*G32</f>
        <v>0</v>
      </c>
    </row>
    <row r="33" spans="1:8" ht="14" thickBot="1">
      <c r="A33" s="92" t="s">
        <v>29</v>
      </c>
      <c r="B33" s="93"/>
      <c r="C33" s="94"/>
      <c r="D33" s="94"/>
      <c r="E33" s="94"/>
      <c r="F33" s="93"/>
      <c r="G33" s="120" t="s">
        <v>160</v>
      </c>
      <c r="H33" s="121">
        <f>SUM(H9:H32)</f>
        <v>0</v>
      </c>
    </row>
    <row r="34" spans="1:8" ht="17" thickBot="1">
      <c r="A34"/>
      <c r="B34" s="122"/>
      <c r="C34"/>
      <c r="D34"/>
      <c r="E34"/>
      <c r="F34"/>
      <c r="G34" s="123"/>
      <c r="H34" s="123"/>
    </row>
    <row r="35" spans="1:8" ht="13">
      <c r="A35" s="96" t="s">
        <v>45</v>
      </c>
      <c r="B35" s="69" t="s">
        <v>29</v>
      </c>
      <c r="C35" s="125" t="s">
        <v>167</v>
      </c>
      <c r="D35" s="71" t="s">
        <v>29</v>
      </c>
      <c r="E35" s="71" t="s">
        <v>29</v>
      </c>
      <c r="F35" s="69" t="s">
        <v>29</v>
      </c>
      <c r="G35" s="98" t="s">
        <v>29</v>
      </c>
      <c r="H35" s="99" t="s">
        <v>29</v>
      </c>
    </row>
    <row r="36" spans="1:8" ht="13">
      <c r="A36" s="65" t="s">
        <v>47</v>
      </c>
      <c r="B36" s="33">
        <v>1</v>
      </c>
      <c r="C36" s="112" t="s">
        <v>191</v>
      </c>
      <c r="D36" s="113"/>
      <c r="E36" s="113"/>
      <c r="F36" s="107"/>
      <c r="G36" s="139"/>
      <c r="H36" s="363"/>
    </row>
    <row r="37" spans="1:8" ht="13">
      <c r="A37" s="65" t="s">
        <v>47</v>
      </c>
      <c r="B37" s="33">
        <f t="shared" ref="B37:B47" si="6">B36+1</f>
        <v>2</v>
      </c>
      <c r="C37" s="184" t="s">
        <v>73</v>
      </c>
      <c r="D37" s="184"/>
      <c r="E37" s="184"/>
      <c r="F37" s="64">
        <v>1</v>
      </c>
      <c r="G37" s="25">
        <v>0</v>
      </c>
      <c r="H37" s="189">
        <f>F37*G37</f>
        <v>0</v>
      </c>
    </row>
    <row r="38" spans="1:8">
      <c r="A38" s="65" t="s">
        <v>47</v>
      </c>
      <c r="B38" s="33">
        <f t="shared" si="6"/>
        <v>3</v>
      </c>
      <c r="C38" s="387" t="s">
        <v>192</v>
      </c>
      <c r="D38" s="388"/>
      <c r="E38" s="388"/>
      <c r="F38" s="389"/>
      <c r="G38" s="390"/>
      <c r="H38" s="391"/>
    </row>
    <row r="39" spans="1:8" ht="13">
      <c r="A39" s="65" t="s">
        <v>47</v>
      </c>
      <c r="B39" s="33">
        <f t="shared" si="6"/>
        <v>4</v>
      </c>
      <c r="C39" s="254" t="s">
        <v>193</v>
      </c>
      <c r="D39" s="254"/>
      <c r="E39" s="254"/>
      <c r="F39" s="212">
        <v>1</v>
      </c>
      <c r="G39" s="25">
        <v>0</v>
      </c>
      <c r="H39" s="485">
        <f>G39*F39</f>
        <v>0</v>
      </c>
    </row>
    <row r="40" spans="1:8" ht="13">
      <c r="A40" s="65" t="s">
        <v>47</v>
      </c>
      <c r="B40" s="33">
        <f t="shared" si="6"/>
        <v>5</v>
      </c>
      <c r="C40" s="254" t="s">
        <v>75</v>
      </c>
      <c r="D40" s="254"/>
      <c r="E40" s="254"/>
      <c r="F40" s="212">
        <v>1</v>
      </c>
      <c r="G40" s="25">
        <v>0</v>
      </c>
      <c r="H40" s="485">
        <f>G40*F40</f>
        <v>0</v>
      </c>
    </row>
    <row r="41" spans="1:8" ht="13">
      <c r="A41" s="65" t="s">
        <v>47</v>
      </c>
      <c r="B41" s="33">
        <f t="shared" si="6"/>
        <v>6</v>
      </c>
      <c r="C41" s="358" t="s">
        <v>194</v>
      </c>
      <c r="D41" s="359"/>
      <c r="E41" s="359"/>
      <c r="F41" s="360" t="s">
        <v>29</v>
      </c>
      <c r="G41" s="361" t="s">
        <v>29</v>
      </c>
      <c r="H41" s="393" t="s">
        <v>29</v>
      </c>
    </row>
    <row r="42" spans="1:8" ht="13">
      <c r="A42" s="65" t="s">
        <v>47</v>
      </c>
      <c r="B42" s="33">
        <f t="shared" si="6"/>
        <v>7</v>
      </c>
      <c r="C42" s="113" t="s">
        <v>107</v>
      </c>
      <c r="D42" s="113"/>
      <c r="E42" s="113"/>
      <c r="F42" s="107">
        <v>1</v>
      </c>
      <c r="G42" s="25">
        <v>0</v>
      </c>
      <c r="H42" s="394">
        <f>G42*F42</f>
        <v>0</v>
      </c>
    </row>
    <row r="43" spans="1:8" ht="13">
      <c r="A43" s="65" t="s">
        <v>47</v>
      </c>
      <c r="B43" s="33">
        <f t="shared" si="6"/>
        <v>8</v>
      </c>
      <c r="C43" s="427" t="s">
        <v>173</v>
      </c>
      <c r="D43" s="427"/>
      <c r="E43" s="427"/>
      <c r="F43" s="428">
        <v>1</v>
      </c>
      <c r="G43" s="25">
        <v>0</v>
      </c>
      <c r="H43" s="394">
        <f>G43*F43</f>
        <v>0</v>
      </c>
    </row>
    <row r="44" spans="1:8" ht="13">
      <c r="A44" s="65" t="s">
        <v>47</v>
      </c>
      <c r="B44" s="33">
        <f t="shared" si="6"/>
        <v>9</v>
      </c>
      <c r="C44" s="184" t="s">
        <v>174</v>
      </c>
      <c r="D44" s="184"/>
      <c r="E44" s="184"/>
      <c r="F44" s="64">
        <v>1</v>
      </c>
      <c r="G44" s="25">
        <v>0</v>
      </c>
      <c r="H44" s="189">
        <f>F44*G44</f>
        <v>0</v>
      </c>
    </row>
    <row r="45" spans="1:8">
      <c r="A45" s="65" t="s">
        <v>47</v>
      </c>
      <c r="B45" s="33">
        <f t="shared" si="6"/>
        <v>10</v>
      </c>
      <c r="C45" s="377" t="s">
        <v>113</v>
      </c>
      <c r="D45" s="187"/>
      <c r="E45" s="31"/>
      <c r="F45" s="188"/>
      <c r="G45" s="25"/>
      <c r="H45" s="189"/>
    </row>
    <row r="46" spans="1:8" ht="13">
      <c r="A46" s="65" t="s">
        <v>47</v>
      </c>
      <c r="B46" s="33">
        <f t="shared" si="6"/>
        <v>11</v>
      </c>
      <c r="C46" s="31" t="s">
        <v>175</v>
      </c>
      <c r="D46" s="187" t="s">
        <v>42</v>
      </c>
      <c r="E46" s="187"/>
      <c r="F46" s="188">
        <v>1</v>
      </c>
      <c r="G46" s="25">
        <v>0</v>
      </c>
      <c r="H46" s="189">
        <f>F46*G46</f>
        <v>0</v>
      </c>
    </row>
    <row r="47" spans="1:8" ht="13">
      <c r="A47" s="65" t="s">
        <v>47</v>
      </c>
      <c r="B47" s="33">
        <f t="shared" si="6"/>
        <v>12</v>
      </c>
      <c r="C47" s="31" t="s">
        <v>41</v>
      </c>
      <c r="D47" s="187" t="s">
        <v>42</v>
      </c>
      <c r="E47" s="187"/>
      <c r="F47" s="188">
        <v>1</v>
      </c>
      <c r="G47" s="25">
        <v>0</v>
      </c>
      <c r="H47" s="26">
        <f>F47*G47</f>
        <v>0</v>
      </c>
    </row>
    <row r="48" spans="1:8" ht="14" thickBot="1">
      <c r="A48" s="385" t="s">
        <v>47</v>
      </c>
      <c r="B48" s="175">
        <f t="shared" ref="B48" si="7">B47+1</f>
        <v>13</v>
      </c>
      <c r="C48" s="42" t="s">
        <v>43</v>
      </c>
      <c r="D48" s="386" t="s">
        <v>42</v>
      </c>
      <c r="E48" s="386"/>
      <c r="F48" s="198">
        <v>1</v>
      </c>
      <c r="G48" s="25">
        <v>0</v>
      </c>
      <c r="H48" s="45">
        <f>F48*G48</f>
        <v>0</v>
      </c>
    </row>
    <row r="49" spans="1:9" ht="14" thickBot="1">
      <c r="A49" s="81" t="s">
        <v>29</v>
      </c>
      <c r="C49" s="84"/>
      <c r="D49" s="84"/>
      <c r="E49" s="84"/>
      <c r="F49" s="82"/>
      <c r="G49" s="120" t="s">
        <v>176</v>
      </c>
      <c r="H49" s="130">
        <f>SUM(H36:H48)</f>
        <v>0</v>
      </c>
    </row>
    <row r="50" spans="1:9" ht="13" thickBot="1">
      <c r="C50" s="3"/>
      <c r="D50" s="3"/>
      <c r="E50" s="3"/>
      <c r="F50" s="3"/>
      <c r="G50" s="3"/>
      <c r="H50" s="3"/>
    </row>
    <row r="51" spans="1:9" ht="13" thickBot="1">
      <c r="A51" s="217"/>
      <c r="B51" s="218"/>
      <c r="C51" s="219" t="s">
        <v>195</v>
      </c>
      <c r="D51" s="220"/>
      <c r="E51" s="220"/>
      <c r="F51" s="218"/>
      <c r="G51" s="221"/>
      <c r="H51" s="222"/>
    </row>
    <row r="52" spans="1:9">
      <c r="A52" s="223"/>
      <c r="B52" s="165"/>
      <c r="C52" s="224" t="s">
        <v>196</v>
      </c>
      <c r="D52" s="225"/>
      <c r="E52" s="225"/>
      <c r="F52" s="225"/>
      <c r="G52" s="226"/>
      <c r="H52" s="227">
        <f>H49+H33</f>
        <v>0</v>
      </c>
    </row>
    <row r="53" spans="1:9">
      <c r="A53" s="228"/>
      <c r="B53" s="33"/>
      <c r="C53" s="229" t="s">
        <v>126</v>
      </c>
      <c r="D53" s="230"/>
      <c r="E53" s="230"/>
      <c r="F53" s="230"/>
      <c r="G53" s="231"/>
      <c r="H53" s="34">
        <v>0</v>
      </c>
    </row>
    <row r="54" spans="1:9" ht="13" thickBot="1">
      <c r="A54" s="232"/>
      <c r="B54" s="175"/>
      <c r="C54" s="233"/>
      <c r="D54" s="234"/>
      <c r="E54" s="234"/>
      <c r="F54" s="234"/>
      <c r="G54" s="235"/>
      <c r="H54" s="236"/>
      <c r="I54" s="36"/>
    </row>
    <row r="55" spans="1:9" ht="13" thickBot="1">
      <c r="A55" s="237"/>
      <c r="B55" s="238"/>
      <c r="C55" s="239"/>
      <c r="D55" s="240"/>
      <c r="E55" s="240"/>
      <c r="F55" s="240"/>
      <c r="G55" s="239" t="s">
        <v>197</v>
      </c>
      <c r="H55" s="241">
        <f>H53+H52</f>
        <v>0</v>
      </c>
    </row>
    <row r="56" spans="1:9" ht="13" thickBot="1">
      <c r="A56" s="228"/>
      <c r="B56" s="33"/>
      <c r="C56" s="242"/>
      <c r="D56" s="243"/>
      <c r="E56" s="243"/>
      <c r="F56" s="243"/>
      <c r="G56" s="242" t="s">
        <v>128</v>
      </c>
      <c r="H56" s="244">
        <f>H55*0.2</f>
        <v>0</v>
      </c>
    </row>
    <row r="57" spans="1:9" ht="13" thickBot="1">
      <c r="A57" s="245"/>
      <c r="B57" s="246"/>
      <c r="C57" s="247"/>
      <c r="D57" s="248"/>
      <c r="E57" s="248"/>
      <c r="F57" s="248"/>
      <c r="G57" s="288" t="s">
        <v>198</v>
      </c>
      <c r="H57" s="249">
        <f>SUM(H55:H56)</f>
        <v>0</v>
      </c>
    </row>
    <row r="58" spans="1:9" ht="13" customHeight="1">
      <c r="B58" s="10"/>
      <c r="C58" s="11"/>
      <c r="D58" s="11"/>
      <c r="E58" s="11"/>
      <c r="F58" s="11"/>
    </row>
    <row r="59" spans="1:9" ht="16">
      <c r="A59" s="12"/>
      <c r="B59" s="12"/>
      <c r="C59" s="13" t="s">
        <v>199</v>
      </c>
      <c r="D59" s="12"/>
      <c r="E59" s="12"/>
      <c r="F59" s="12"/>
      <c r="G59" s="12"/>
      <c r="H59" s="14"/>
    </row>
    <row r="60" spans="1:9" ht="17" thickBot="1">
      <c r="A60" s="216"/>
      <c r="B60" s="50"/>
      <c r="C60" s="50"/>
      <c r="D60" s="50"/>
      <c r="E60" s="50"/>
      <c r="F60" s="50"/>
      <c r="G60" s="50"/>
      <c r="H60"/>
    </row>
    <row r="61" spans="1:9" ht="14" thickBot="1">
      <c r="A61" s="96" t="s">
        <v>28</v>
      </c>
      <c r="B61" s="69" t="s">
        <v>29</v>
      </c>
      <c r="C61" s="97" t="s">
        <v>149</v>
      </c>
      <c r="D61" s="97"/>
      <c r="E61" s="71" t="s">
        <v>29</v>
      </c>
      <c r="F61" s="69" t="s">
        <v>29</v>
      </c>
      <c r="G61" s="98" t="s">
        <v>29</v>
      </c>
      <c r="H61" s="99" t="s">
        <v>29</v>
      </c>
    </row>
    <row r="62" spans="1:9" ht="13">
      <c r="A62" s="100" t="s">
        <v>31</v>
      </c>
      <c r="B62" s="101">
        <v>1</v>
      </c>
      <c r="C62" s="102" t="s">
        <v>150</v>
      </c>
      <c r="D62" s="103"/>
      <c r="E62" s="103"/>
      <c r="F62" s="101"/>
      <c r="G62" s="104"/>
      <c r="H62" s="105"/>
    </row>
    <row r="63" spans="1:9" ht="13">
      <c r="A63" s="486" t="s">
        <v>31</v>
      </c>
      <c r="B63" s="487">
        <f>B62+1</f>
        <v>2</v>
      </c>
      <c r="C63" s="108" t="s">
        <v>200</v>
      </c>
      <c r="D63" s="108"/>
      <c r="E63" s="108"/>
      <c r="F63" s="487">
        <v>1</v>
      </c>
      <c r="G63" s="25">
        <v>0</v>
      </c>
      <c r="H63" s="488">
        <f>G63*F63</f>
        <v>0</v>
      </c>
    </row>
    <row r="64" spans="1:9" ht="13">
      <c r="A64" s="106" t="s">
        <v>31</v>
      </c>
      <c r="B64" s="487">
        <f t="shared" ref="B64:B83" si="8">B63+1</f>
        <v>3</v>
      </c>
      <c r="C64" s="110" t="s">
        <v>201</v>
      </c>
      <c r="D64" s="110"/>
      <c r="E64" s="110"/>
      <c r="F64" s="111">
        <v>1</v>
      </c>
      <c r="G64" s="25">
        <v>0</v>
      </c>
      <c r="H64" s="141">
        <f>G64*F64</f>
        <v>0</v>
      </c>
    </row>
    <row r="65" spans="1:9" ht="13">
      <c r="A65" s="171" t="s">
        <v>31</v>
      </c>
      <c r="B65" s="487">
        <f t="shared" si="8"/>
        <v>4</v>
      </c>
      <c r="C65" s="169" t="s">
        <v>153</v>
      </c>
      <c r="D65" s="184"/>
      <c r="E65" s="184"/>
      <c r="F65" s="64"/>
      <c r="G65" s="185"/>
      <c r="H65" s="372"/>
    </row>
    <row r="66" spans="1:9" ht="13">
      <c r="A66" s="171" t="s">
        <v>31</v>
      </c>
      <c r="B66" s="487">
        <f t="shared" si="8"/>
        <v>5</v>
      </c>
      <c r="C66" s="23" t="s">
        <v>154</v>
      </c>
      <c r="D66" s="365"/>
      <c r="E66" s="23"/>
      <c r="F66" s="305">
        <v>1</v>
      </c>
      <c r="G66" s="25">
        <v>0</v>
      </c>
      <c r="H66" s="26">
        <f t="shared" ref="H66" si="9">F66*G66</f>
        <v>0</v>
      </c>
    </row>
    <row r="67" spans="1:9" ht="13">
      <c r="A67" s="171" t="s">
        <v>31</v>
      </c>
      <c r="B67" s="487">
        <f t="shared" si="8"/>
        <v>6</v>
      </c>
      <c r="C67" s="169" t="s">
        <v>32</v>
      </c>
      <c r="D67" s="184"/>
      <c r="E67" s="184"/>
      <c r="F67" s="64"/>
      <c r="G67" s="364"/>
      <c r="H67" s="372"/>
    </row>
    <row r="68" spans="1:9" ht="13">
      <c r="A68" s="171" t="s">
        <v>31</v>
      </c>
      <c r="B68" s="487">
        <f t="shared" si="8"/>
        <v>7</v>
      </c>
      <c r="C68" s="23" t="s">
        <v>162</v>
      </c>
      <c r="D68" s="23"/>
      <c r="E68" s="23"/>
      <c r="F68" s="22">
        <v>8</v>
      </c>
      <c r="G68" s="25">
        <v>0</v>
      </c>
      <c r="H68" s="26">
        <f>F68*G68</f>
        <v>0</v>
      </c>
    </row>
    <row r="69" spans="1:9" ht="13">
      <c r="A69" s="171" t="s">
        <v>31</v>
      </c>
      <c r="B69" s="487">
        <f t="shared" si="8"/>
        <v>8</v>
      </c>
      <c r="C69" s="365" t="s">
        <v>163</v>
      </c>
      <c r="D69" s="366"/>
      <c r="E69" s="23"/>
      <c r="F69" s="305">
        <v>8</v>
      </c>
      <c r="G69" s="25">
        <v>0</v>
      </c>
      <c r="H69" s="312">
        <f t="shared" ref="H69" si="10">G69*F69</f>
        <v>0</v>
      </c>
    </row>
    <row r="70" spans="1:9" ht="13">
      <c r="A70" s="171" t="s">
        <v>31</v>
      </c>
      <c r="B70" s="487">
        <f t="shared" si="8"/>
        <v>9</v>
      </c>
      <c r="C70" s="169" t="s">
        <v>35</v>
      </c>
      <c r="D70" s="184"/>
      <c r="E70" s="184"/>
      <c r="F70" s="64"/>
      <c r="G70" s="185"/>
      <c r="H70" s="372"/>
    </row>
    <row r="71" spans="1:9" ht="13">
      <c r="A71" s="171" t="s">
        <v>31</v>
      </c>
      <c r="B71" s="487">
        <f t="shared" si="8"/>
        <v>10</v>
      </c>
      <c r="C71" s="23" t="s">
        <v>164</v>
      </c>
      <c r="D71" s="23"/>
      <c r="E71" s="23"/>
      <c r="F71" s="22">
        <v>1</v>
      </c>
      <c r="G71" s="25">
        <v>0</v>
      </c>
      <c r="H71" s="26">
        <f>F71*G71</f>
        <v>0</v>
      </c>
    </row>
    <row r="72" spans="1:9" ht="13">
      <c r="A72" s="171" t="s">
        <v>31</v>
      </c>
      <c r="B72" s="487">
        <f t="shared" si="8"/>
        <v>11</v>
      </c>
      <c r="C72" s="169" t="s">
        <v>37</v>
      </c>
      <c r="D72" s="184"/>
      <c r="E72" s="184"/>
      <c r="F72" s="64"/>
      <c r="G72" s="185"/>
      <c r="H72" s="372"/>
    </row>
    <row r="73" spans="1:9" ht="13">
      <c r="A73" s="171" t="s">
        <v>31</v>
      </c>
      <c r="B73" s="487">
        <f t="shared" si="8"/>
        <v>12</v>
      </c>
      <c r="C73" s="365" t="s">
        <v>38</v>
      </c>
      <c r="D73" s="368"/>
      <c r="E73" s="23"/>
      <c r="F73" s="305">
        <v>1</v>
      </c>
      <c r="G73" s="25">
        <v>0</v>
      </c>
      <c r="H73" s="186">
        <f t="shared" ref="H73:H74" si="11">G73*F73</f>
        <v>0</v>
      </c>
    </row>
    <row r="74" spans="1:9" ht="13">
      <c r="A74" s="171" t="s">
        <v>31</v>
      </c>
      <c r="B74" s="487">
        <f t="shared" si="8"/>
        <v>13</v>
      </c>
      <c r="C74" s="365" t="s">
        <v>39</v>
      </c>
      <c r="D74" s="366"/>
      <c r="E74" s="23"/>
      <c r="F74" s="305">
        <v>1</v>
      </c>
      <c r="G74" s="25">
        <v>0</v>
      </c>
      <c r="H74" s="186">
        <f t="shared" si="11"/>
        <v>0</v>
      </c>
    </row>
    <row r="75" spans="1:9" ht="13">
      <c r="A75" s="171" t="s">
        <v>31</v>
      </c>
      <c r="B75" s="487">
        <f t="shared" si="8"/>
        <v>14</v>
      </c>
      <c r="C75" s="169" t="s">
        <v>155</v>
      </c>
      <c r="D75" s="184"/>
      <c r="E75" s="184"/>
      <c r="F75" s="64"/>
      <c r="G75" s="185"/>
      <c r="H75" s="372"/>
    </row>
    <row r="76" spans="1:9" ht="13">
      <c r="A76" s="321" t="s">
        <v>31</v>
      </c>
      <c r="B76" s="487">
        <f t="shared" si="8"/>
        <v>15</v>
      </c>
      <c r="C76" s="23" t="s">
        <v>190</v>
      </c>
      <c r="D76" s="23"/>
      <c r="E76" s="23"/>
      <c r="F76" s="22">
        <v>1</v>
      </c>
      <c r="G76" s="25">
        <v>0</v>
      </c>
      <c r="H76" s="26">
        <f>F76*G76</f>
        <v>0</v>
      </c>
    </row>
    <row r="77" spans="1:9" ht="13">
      <c r="A77" s="171" t="s">
        <v>31</v>
      </c>
      <c r="B77" s="487">
        <f t="shared" si="8"/>
        <v>16</v>
      </c>
      <c r="C77" s="23" t="s">
        <v>156</v>
      </c>
      <c r="D77" s="23"/>
      <c r="E77" s="23"/>
      <c r="F77" s="22">
        <v>1</v>
      </c>
      <c r="G77" s="25">
        <v>0</v>
      </c>
      <c r="H77" s="26">
        <f>F77*G77</f>
        <v>0</v>
      </c>
      <c r="I77" s="47"/>
    </row>
    <row r="78" spans="1:9" ht="13">
      <c r="A78" s="171" t="s">
        <v>31</v>
      </c>
      <c r="B78" s="487">
        <f t="shared" si="8"/>
        <v>17</v>
      </c>
      <c r="C78" s="169" t="s">
        <v>165</v>
      </c>
      <c r="D78" s="184"/>
      <c r="E78" s="184"/>
      <c r="F78" s="64"/>
      <c r="G78" s="185"/>
      <c r="H78" s="372"/>
    </row>
    <row r="79" spans="1:9" ht="13">
      <c r="A79" s="171" t="s">
        <v>31</v>
      </c>
      <c r="B79" s="487">
        <f t="shared" si="8"/>
        <v>18</v>
      </c>
      <c r="C79" s="184" t="s">
        <v>86</v>
      </c>
      <c r="D79" s="369"/>
      <c r="E79" s="184"/>
      <c r="F79" s="64">
        <v>1</v>
      </c>
      <c r="G79" s="25">
        <v>0</v>
      </c>
      <c r="H79" s="189">
        <f t="shared" ref="H79:H81" si="12">F79*G79</f>
        <v>0</v>
      </c>
    </row>
    <row r="80" spans="1:9" ht="13">
      <c r="A80" s="171" t="s">
        <v>31</v>
      </c>
      <c r="B80" s="487">
        <f t="shared" si="8"/>
        <v>19</v>
      </c>
      <c r="C80" s="191" t="s">
        <v>87</v>
      </c>
      <c r="D80" s="191"/>
      <c r="E80" s="184"/>
      <c r="F80" s="192">
        <v>2</v>
      </c>
      <c r="G80" s="25">
        <v>0</v>
      </c>
      <c r="H80" s="189">
        <f t="shared" si="12"/>
        <v>0</v>
      </c>
    </row>
    <row r="81" spans="1:8" ht="13">
      <c r="A81" s="171" t="s">
        <v>31</v>
      </c>
      <c r="B81" s="487">
        <f t="shared" si="8"/>
        <v>20</v>
      </c>
      <c r="C81" s="184" t="s">
        <v>88</v>
      </c>
      <c r="D81" s="184"/>
      <c r="E81" s="184"/>
      <c r="F81" s="64">
        <v>1</v>
      </c>
      <c r="G81" s="25">
        <v>0</v>
      </c>
      <c r="H81" s="189">
        <f t="shared" si="12"/>
        <v>0</v>
      </c>
    </row>
    <row r="82" spans="1:8" ht="13">
      <c r="A82" s="171" t="s">
        <v>31</v>
      </c>
      <c r="B82" s="487">
        <f t="shared" si="8"/>
        <v>21</v>
      </c>
      <c r="C82" s="29" t="s">
        <v>157</v>
      </c>
      <c r="D82" s="31"/>
      <c r="E82" s="31"/>
      <c r="F82" s="22"/>
      <c r="G82" s="185"/>
      <c r="H82" s="26"/>
    </row>
    <row r="83" spans="1:8" ht="13">
      <c r="A83" s="171" t="s">
        <v>31</v>
      </c>
      <c r="B83" s="487">
        <f t="shared" si="8"/>
        <v>22</v>
      </c>
      <c r="C83" s="39" t="s">
        <v>158</v>
      </c>
      <c r="D83" s="31" t="s">
        <v>42</v>
      </c>
      <c r="E83" s="31"/>
      <c r="F83" s="22">
        <v>1</v>
      </c>
      <c r="G83" s="25">
        <v>0</v>
      </c>
      <c r="H83" s="26">
        <f>F83*G83</f>
        <v>0</v>
      </c>
    </row>
    <row r="84" spans="1:8" ht="14" thickBot="1">
      <c r="A84" s="251" t="s">
        <v>31</v>
      </c>
      <c r="B84" s="67">
        <f t="shared" ref="B84" si="13">B83+1</f>
        <v>23</v>
      </c>
      <c r="C84" s="42" t="s">
        <v>159</v>
      </c>
      <c r="D84" s="43" t="s">
        <v>42</v>
      </c>
      <c r="E84" s="43"/>
      <c r="F84" s="41">
        <v>1</v>
      </c>
      <c r="G84" s="25">
        <v>0</v>
      </c>
      <c r="H84" s="45">
        <f>F84*G84</f>
        <v>0</v>
      </c>
    </row>
    <row r="85" spans="1:8" ht="14" thickBot="1">
      <c r="A85" s="92" t="s">
        <v>29</v>
      </c>
      <c r="B85" s="93"/>
      <c r="C85" s="94"/>
      <c r="D85" s="94"/>
      <c r="E85" s="94"/>
      <c r="F85" s="93"/>
      <c r="G85" s="120" t="s">
        <v>160</v>
      </c>
      <c r="H85" s="121">
        <f>SUM(H63:H84)</f>
        <v>0</v>
      </c>
    </row>
    <row r="86" spans="1:8" ht="17" thickBot="1">
      <c r="A86"/>
      <c r="B86" s="122"/>
      <c r="C86"/>
      <c r="D86"/>
      <c r="E86"/>
      <c r="F86"/>
      <c r="G86" s="123"/>
      <c r="H86" s="123"/>
    </row>
    <row r="87" spans="1:8" ht="14" thickBot="1">
      <c r="A87" s="96">
        <v>9</v>
      </c>
      <c r="B87" s="69" t="s">
        <v>29</v>
      </c>
      <c r="C87" s="125" t="s">
        <v>167</v>
      </c>
      <c r="D87" s="71" t="s">
        <v>29</v>
      </c>
      <c r="E87" s="71" t="s">
        <v>29</v>
      </c>
      <c r="F87" s="69" t="s">
        <v>29</v>
      </c>
      <c r="G87" s="98" t="s">
        <v>29</v>
      </c>
      <c r="H87" s="99" t="s">
        <v>29</v>
      </c>
    </row>
    <row r="88" spans="1:8" ht="13">
      <c r="A88" s="392" t="s">
        <v>47</v>
      </c>
      <c r="B88" s="165">
        <v>1</v>
      </c>
      <c r="C88" s="379" t="s">
        <v>169</v>
      </c>
      <c r="D88" s="380"/>
      <c r="E88" s="380"/>
      <c r="F88" s="381"/>
      <c r="G88" s="382"/>
      <c r="H88" s="383"/>
    </row>
    <row r="89" spans="1:8" ht="13">
      <c r="A89" s="392" t="s">
        <v>47</v>
      </c>
      <c r="B89" s="33">
        <f>B88+1</f>
        <v>2</v>
      </c>
      <c r="C89" s="167" t="s">
        <v>202</v>
      </c>
      <c r="D89" s="167"/>
      <c r="E89" s="167"/>
      <c r="F89" s="168">
        <v>1</v>
      </c>
      <c r="G89" s="25">
        <v>0</v>
      </c>
      <c r="H89" s="34">
        <f>F89*G89</f>
        <v>0</v>
      </c>
    </row>
    <row r="90" spans="1:8" ht="13">
      <c r="A90" s="392" t="s">
        <v>47</v>
      </c>
      <c r="B90" s="33">
        <f t="shared" ref="B90:B101" si="14">B89+1</f>
        <v>3</v>
      </c>
      <c r="C90" s="112" t="s">
        <v>203</v>
      </c>
      <c r="D90" s="113"/>
      <c r="E90" s="113"/>
      <c r="F90" s="107"/>
      <c r="G90" s="139"/>
      <c r="H90" s="363"/>
    </row>
    <row r="91" spans="1:8" ht="13">
      <c r="A91" s="392" t="s">
        <v>47</v>
      </c>
      <c r="B91" s="33">
        <f t="shared" si="14"/>
        <v>4</v>
      </c>
      <c r="C91" s="184" t="s">
        <v>204</v>
      </c>
      <c r="D91" s="184"/>
      <c r="E91" s="184"/>
      <c r="F91" s="64">
        <v>1</v>
      </c>
      <c r="G91" s="25">
        <v>0</v>
      </c>
      <c r="H91" s="189">
        <f>F91*G91</f>
        <v>0</v>
      </c>
    </row>
    <row r="92" spans="1:8" ht="13">
      <c r="A92" s="392" t="s">
        <v>47</v>
      </c>
      <c r="B92" s="33">
        <f t="shared" si="14"/>
        <v>5</v>
      </c>
      <c r="C92" s="112" t="s">
        <v>191</v>
      </c>
      <c r="D92" s="388"/>
      <c r="E92" s="388"/>
      <c r="F92" s="389"/>
      <c r="G92" s="390"/>
      <c r="H92" s="391"/>
    </row>
    <row r="93" spans="1:8" ht="13">
      <c r="A93" s="392" t="s">
        <v>47</v>
      </c>
      <c r="B93" s="33">
        <f t="shared" si="14"/>
        <v>6</v>
      </c>
      <c r="C93" s="213" t="s">
        <v>205</v>
      </c>
      <c r="D93" s="213"/>
      <c r="E93" s="213"/>
      <c r="F93" s="78">
        <v>0</v>
      </c>
      <c r="G93" s="25">
        <v>0</v>
      </c>
      <c r="H93" s="253" t="s">
        <v>172</v>
      </c>
    </row>
    <row r="94" spans="1:8" ht="13">
      <c r="A94" s="392" t="s">
        <v>47</v>
      </c>
      <c r="B94" s="33">
        <f t="shared" si="14"/>
        <v>7</v>
      </c>
      <c r="C94" s="358" t="s">
        <v>194</v>
      </c>
      <c r="D94" s="359"/>
      <c r="E94" s="359"/>
      <c r="F94" s="360" t="s">
        <v>29</v>
      </c>
      <c r="G94" s="361" t="s">
        <v>29</v>
      </c>
      <c r="H94" s="393" t="s">
        <v>29</v>
      </c>
    </row>
    <row r="95" spans="1:8" ht="13">
      <c r="A95" s="392" t="s">
        <v>47</v>
      </c>
      <c r="B95" s="33">
        <f t="shared" si="14"/>
        <v>8</v>
      </c>
      <c r="C95" s="113" t="s">
        <v>107</v>
      </c>
      <c r="D95" s="113"/>
      <c r="E95" s="113"/>
      <c r="F95" s="107">
        <v>1</v>
      </c>
      <c r="G95" s="25">
        <v>0</v>
      </c>
      <c r="H95" s="394">
        <f>G95*F95</f>
        <v>0</v>
      </c>
    </row>
    <row r="96" spans="1:8" ht="13">
      <c r="A96" s="392" t="s">
        <v>47</v>
      </c>
      <c r="B96" s="33">
        <f t="shared" si="14"/>
        <v>9</v>
      </c>
      <c r="C96" s="167" t="s">
        <v>108</v>
      </c>
      <c r="D96" s="167"/>
      <c r="E96" s="167"/>
      <c r="F96" s="168">
        <v>1</v>
      </c>
      <c r="G96" s="25">
        <v>0</v>
      </c>
      <c r="H96" s="34">
        <f>F96*G96</f>
        <v>0</v>
      </c>
    </row>
    <row r="97" spans="1:8" ht="13">
      <c r="A97" s="392" t="s">
        <v>47</v>
      </c>
      <c r="B97" s="33">
        <f t="shared" si="14"/>
        <v>10</v>
      </c>
      <c r="C97" s="184" t="s">
        <v>174</v>
      </c>
      <c r="D97" s="184"/>
      <c r="E97" s="184"/>
      <c r="F97" s="64">
        <v>1</v>
      </c>
      <c r="G97" s="25">
        <v>0</v>
      </c>
      <c r="H97" s="189">
        <f>F97*G97</f>
        <v>0</v>
      </c>
    </row>
    <row r="98" spans="1:8" ht="13">
      <c r="A98" s="392" t="s">
        <v>47</v>
      </c>
      <c r="B98" s="33">
        <f t="shared" si="14"/>
        <v>11</v>
      </c>
      <c r="C98" s="377" t="s">
        <v>113</v>
      </c>
      <c r="D98" s="187"/>
      <c r="E98" s="31"/>
      <c r="F98" s="188"/>
      <c r="G98" s="25"/>
      <c r="H98" s="189"/>
    </row>
    <row r="99" spans="1:8" ht="13">
      <c r="A99" s="392" t="s">
        <v>47</v>
      </c>
      <c r="B99" s="33">
        <f t="shared" si="14"/>
        <v>12</v>
      </c>
      <c r="C99" s="31" t="s">
        <v>175</v>
      </c>
      <c r="D99" s="187" t="s">
        <v>42</v>
      </c>
      <c r="E99" s="187"/>
      <c r="F99" s="188">
        <v>1</v>
      </c>
      <c r="G99" s="25">
        <v>0</v>
      </c>
      <c r="H99" s="189">
        <f>F99*G99</f>
        <v>0</v>
      </c>
    </row>
    <row r="100" spans="1:8" ht="13">
      <c r="A100" s="392" t="s">
        <v>47</v>
      </c>
      <c r="B100" s="33">
        <f t="shared" si="14"/>
        <v>13</v>
      </c>
      <c r="C100" s="31" t="s">
        <v>41</v>
      </c>
      <c r="D100" s="187" t="s">
        <v>42</v>
      </c>
      <c r="E100" s="187"/>
      <c r="F100" s="188">
        <v>1</v>
      </c>
      <c r="G100" s="25">
        <v>0</v>
      </c>
      <c r="H100" s="26">
        <f>F100*G100</f>
        <v>0</v>
      </c>
    </row>
    <row r="101" spans="1:8" ht="14" thickBot="1">
      <c r="A101" s="392" t="s">
        <v>47</v>
      </c>
      <c r="B101" s="175">
        <f t="shared" si="14"/>
        <v>14</v>
      </c>
      <c r="C101" s="42" t="s">
        <v>43</v>
      </c>
      <c r="D101" s="386" t="s">
        <v>42</v>
      </c>
      <c r="E101" s="386"/>
      <c r="F101" s="198">
        <v>1</v>
      </c>
      <c r="G101" s="25">
        <v>0</v>
      </c>
      <c r="H101" s="26">
        <f>F101*G101</f>
        <v>0</v>
      </c>
    </row>
    <row r="102" spans="1:8" ht="14" thickBot="1">
      <c r="A102" s="81" t="s">
        <v>29</v>
      </c>
      <c r="C102" s="84"/>
      <c r="D102" s="84"/>
      <c r="E102" s="84"/>
      <c r="F102" s="82"/>
      <c r="G102" s="120" t="s">
        <v>176</v>
      </c>
      <c r="H102" s="130">
        <f>SUM(H89:H101)</f>
        <v>0</v>
      </c>
    </row>
    <row r="103" spans="1:8" ht="13" thickBot="1">
      <c r="C103" s="3"/>
      <c r="D103" s="3"/>
      <c r="E103" s="3"/>
      <c r="F103" s="3"/>
      <c r="G103" s="3"/>
      <c r="H103" s="3"/>
    </row>
    <row r="104" spans="1:8" ht="13" thickBot="1">
      <c r="A104" s="217"/>
      <c r="B104" s="218"/>
      <c r="C104" s="219" t="s">
        <v>206</v>
      </c>
      <c r="D104" s="220"/>
      <c r="E104" s="220"/>
      <c r="F104" s="218"/>
      <c r="G104" s="221"/>
      <c r="H104" s="222"/>
    </row>
    <row r="105" spans="1:8">
      <c r="A105" s="223"/>
      <c r="B105" s="165"/>
      <c r="C105" s="224" t="s">
        <v>196</v>
      </c>
      <c r="D105" s="225"/>
      <c r="E105" s="225"/>
      <c r="F105" s="225"/>
      <c r="G105" s="226"/>
      <c r="H105" s="227">
        <f>H102+H85</f>
        <v>0</v>
      </c>
    </row>
    <row r="106" spans="1:8">
      <c r="A106" s="228"/>
      <c r="B106" s="33"/>
      <c r="C106" s="229" t="s">
        <v>126</v>
      </c>
      <c r="D106" s="230"/>
      <c r="E106" s="230"/>
      <c r="F106" s="230"/>
      <c r="G106" s="231"/>
      <c r="H106" s="34">
        <v>0</v>
      </c>
    </row>
    <row r="107" spans="1:8" ht="13" thickBot="1">
      <c r="A107" s="232"/>
      <c r="B107" s="175"/>
      <c r="C107" s="233"/>
      <c r="D107" s="234"/>
      <c r="E107" s="234"/>
      <c r="F107" s="234"/>
      <c r="G107" s="235"/>
      <c r="H107" s="236"/>
    </row>
    <row r="108" spans="1:8" ht="13" thickBot="1">
      <c r="A108" s="237"/>
      <c r="B108" s="238"/>
      <c r="C108" s="239"/>
      <c r="D108" s="240"/>
      <c r="E108" s="240"/>
      <c r="F108" s="240"/>
      <c r="G108" s="239" t="s">
        <v>207</v>
      </c>
      <c r="H108" s="241">
        <f>H106+H105</f>
        <v>0</v>
      </c>
    </row>
    <row r="109" spans="1:8" ht="13" thickBot="1">
      <c r="A109" s="228"/>
      <c r="B109" s="33"/>
      <c r="C109" s="242"/>
      <c r="D109" s="243"/>
      <c r="E109" s="243"/>
      <c r="F109" s="243"/>
      <c r="G109" s="242" t="s">
        <v>128</v>
      </c>
      <c r="H109" s="244">
        <f>H108*0.2</f>
        <v>0</v>
      </c>
    </row>
    <row r="110" spans="1:8" ht="13" thickBot="1">
      <c r="A110" s="245"/>
      <c r="B110" s="246"/>
      <c r="C110" s="247"/>
      <c r="D110" s="248"/>
      <c r="E110" s="248"/>
      <c r="F110" s="248"/>
      <c r="G110" s="288" t="s">
        <v>208</v>
      </c>
      <c r="H110" s="249">
        <f>SUM(H108:H109)</f>
        <v>0</v>
      </c>
    </row>
    <row r="111" spans="1:8">
      <c r="B111" s="10"/>
      <c r="C111" s="11"/>
      <c r="D111" s="11"/>
      <c r="E111" s="11"/>
      <c r="F111" s="11"/>
    </row>
    <row r="112" spans="1:8">
      <c r="B112" s="10"/>
      <c r="C112" s="11"/>
      <c r="D112" s="11"/>
      <c r="E112" s="11"/>
      <c r="F112" s="11"/>
    </row>
    <row r="113" spans="1:8" ht="16">
      <c r="A113" s="12"/>
      <c r="B113" s="12"/>
      <c r="C113" s="13" t="s">
        <v>209</v>
      </c>
      <c r="D113" s="12"/>
      <c r="E113" s="12"/>
      <c r="F113" s="12"/>
      <c r="G113" s="12"/>
      <c r="H113" s="14"/>
    </row>
    <row r="114" spans="1:8" ht="17" thickBot="1">
      <c r="A114" s="216"/>
      <c r="B114" s="50"/>
      <c r="C114" s="50"/>
      <c r="D114" s="50"/>
      <c r="E114" s="50"/>
      <c r="F114" s="50"/>
      <c r="G114" s="50"/>
      <c r="H114"/>
    </row>
    <row r="115" spans="1:8" ht="13" thickBot="1">
      <c r="A115" s="15" t="s">
        <v>52</v>
      </c>
      <c r="B115" s="16"/>
      <c r="C115" s="17" t="s">
        <v>210</v>
      </c>
      <c r="D115" s="18"/>
      <c r="E115" s="18"/>
      <c r="F115" s="16"/>
      <c r="G115" s="19"/>
      <c r="H115" s="20"/>
    </row>
    <row r="116" spans="1:8">
      <c r="A116" s="51" t="s">
        <v>54</v>
      </c>
      <c r="B116" s="52">
        <v>1</v>
      </c>
      <c r="C116" s="53" t="s">
        <v>150</v>
      </c>
      <c r="D116" s="54"/>
      <c r="E116" s="54"/>
      <c r="F116" s="52"/>
      <c r="G116" s="55"/>
      <c r="H116" s="56"/>
    </row>
    <row r="117" spans="1:8">
      <c r="A117" s="21" t="s">
        <v>47</v>
      </c>
      <c r="B117" s="22">
        <f>B116+1</f>
        <v>2</v>
      </c>
      <c r="C117" s="23" t="s">
        <v>211</v>
      </c>
      <c r="D117" s="23"/>
      <c r="E117" s="24"/>
      <c r="F117" s="22">
        <v>1</v>
      </c>
      <c r="G117" s="25">
        <v>0</v>
      </c>
      <c r="H117" s="26">
        <f t="shared" ref="H117" si="15">F117*G117</f>
        <v>0</v>
      </c>
    </row>
    <row r="118" spans="1:8">
      <c r="A118" s="21" t="s">
        <v>54</v>
      </c>
      <c r="B118" s="22">
        <f t="shared" ref="B118:B124" si="16">B117+1</f>
        <v>3</v>
      </c>
      <c r="C118" s="27" t="s">
        <v>181</v>
      </c>
      <c r="D118" s="27"/>
      <c r="E118" s="23"/>
      <c r="F118" s="28">
        <v>1</v>
      </c>
      <c r="G118" s="25">
        <v>0</v>
      </c>
      <c r="H118" s="26">
        <f t="shared" ref="H118" si="17">F118*G118</f>
        <v>0</v>
      </c>
    </row>
    <row r="119" spans="1:8">
      <c r="A119" s="21" t="s">
        <v>54</v>
      </c>
      <c r="B119" s="22">
        <f t="shared" si="16"/>
        <v>4</v>
      </c>
      <c r="C119" s="29" t="s">
        <v>212</v>
      </c>
      <c r="D119" s="30"/>
      <c r="E119" s="31"/>
      <c r="F119" s="22"/>
      <c r="G119" s="25"/>
      <c r="H119" s="26"/>
    </row>
    <row r="120" spans="1:8">
      <c r="A120" s="21" t="s">
        <v>54</v>
      </c>
      <c r="B120" s="22">
        <f t="shared" si="16"/>
        <v>5</v>
      </c>
      <c r="C120" s="32" t="s">
        <v>213</v>
      </c>
      <c r="D120" s="32"/>
      <c r="E120" s="32"/>
      <c r="F120" s="33">
        <v>1</v>
      </c>
      <c r="G120" s="25">
        <v>0</v>
      </c>
      <c r="H120" s="34">
        <f>F120*G120</f>
        <v>0</v>
      </c>
    </row>
    <row r="121" spans="1:8">
      <c r="A121" s="21" t="s">
        <v>54</v>
      </c>
      <c r="B121" s="22">
        <f t="shared" si="16"/>
        <v>6</v>
      </c>
      <c r="C121" s="29" t="s">
        <v>214</v>
      </c>
      <c r="D121" s="30"/>
      <c r="E121" s="31"/>
      <c r="F121" s="22"/>
      <c r="G121" s="25"/>
      <c r="H121" s="26"/>
    </row>
    <row r="122" spans="1:8">
      <c r="A122" s="21" t="s">
        <v>54</v>
      </c>
      <c r="B122" s="22">
        <f t="shared" si="16"/>
        <v>7</v>
      </c>
      <c r="C122" s="23" t="s">
        <v>156</v>
      </c>
      <c r="D122" s="23"/>
      <c r="E122" s="23"/>
      <c r="F122" s="22">
        <v>1</v>
      </c>
      <c r="G122" s="25">
        <v>0</v>
      </c>
      <c r="H122" s="26">
        <f>F122*G122</f>
        <v>0</v>
      </c>
    </row>
    <row r="123" spans="1:8">
      <c r="A123" s="21" t="s">
        <v>54</v>
      </c>
      <c r="B123" s="22">
        <f t="shared" si="16"/>
        <v>8</v>
      </c>
      <c r="C123" s="38" t="s">
        <v>157</v>
      </c>
      <c r="D123" s="31"/>
      <c r="E123" s="31"/>
      <c r="F123" s="22"/>
      <c r="G123" s="25"/>
      <c r="H123" s="26"/>
    </row>
    <row r="124" spans="1:8">
      <c r="A124" s="21" t="s">
        <v>54</v>
      </c>
      <c r="B124" s="22">
        <f t="shared" si="16"/>
        <v>9</v>
      </c>
      <c r="C124" s="39" t="s">
        <v>158</v>
      </c>
      <c r="D124" s="31" t="s">
        <v>42</v>
      </c>
      <c r="E124" s="31"/>
      <c r="F124" s="22">
        <v>1</v>
      </c>
      <c r="G124" s="25">
        <v>0</v>
      </c>
      <c r="H124" s="26">
        <f t="shared" ref="H124" si="18">F124*G124</f>
        <v>0</v>
      </c>
    </row>
    <row r="125" spans="1:8" ht="14" thickBot="1">
      <c r="A125" s="40" t="s">
        <v>54</v>
      </c>
      <c r="B125" s="41">
        <f t="shared" ref="B125" si="19">B124+1</f>
        <v>10</v>
      </c>
      <c r="C125" s="42" t="s">
        <v>43</v>
      </c>
      <c r="D125" s="43" t="s">
        <v>42</v>
      </c>
      <c r="E125" s="43"/>
      <c r="F125" s="41">
        <v>1</v>
      </c>
      <c r="G125" s="44">
        <v>0</v>
      </c>
      <c r="H125" s="45">
        <f>F125*G125</f>
        <v>0</v>
      </c>
    </row>
    <row r="126" spans="1:8" ht="13" thickBot="1">
      <c r="A126" s="533" t="s">
        <v>215</v>
      </c>
      <c r="B126" s="533"/>
      <c r="C126" s="533"/>
      <c r="D126" s="533"/>
      <c r="E126" s="533"/>
      <c r="F126" s="533"/>
      <c r="G126" s="534"/>
      <c r="H126" s="46">
        <f>SUM(H116:H125)</f>
        <v>0</v>
      </c>
    </row>
    <row r="127" spans="1:8">
      <c r="C127" s="3"/>
      <c r="D127" s="3"/>
      <c r="E127" s="3"/>
      <c r="F127" s="3"/>
      <c r="G127" s="3"/>
      <c r="H127" s="3"/>
    </row>
    <row r="128" spans="1:8" ht="16">
      <c r="A128" s="12"/>
      <c r="B128" s="12"/>
      <c r="C128" s="13" t="s">
        <v>216</v>
      </c>
      <c r="D128" s="12"/>
      <c r="E128" s="12"/>
      <c r="F128" s="12"/>
      <c r="G128" s="12"/>
      <c r="H128" s="14"/>
    </row>
    <row r="129" spans="1:8" ht="17" thickBot="1">
      <c r="A129" s="216"/>
      <c r="B129" s="50"/>
      <c r="C129" s="50"/>
      <c r="D129" s="50"/>
      <c r="E129" s="50"/>
      <c r="F129" s="50"/>
      <c r="G129" s="50"/>
      <c r="H129"/>
    </row>
    <row r="130" spans="1:8" ht="13" thickBot="1">
      <c r="A130" s="15" t="s">
        <v>52</v>
      </c>
      <c r="B130" s="16"/>
      <c r="C130" s="17" t="s">
        <v>210</v>
      </c>
      <c r="D130" s="18"/>
      <c r="E130" s="18"/>
      <c r="F130" s="16"/>
      <c r="G130" s="19"/>
      <c r="H130" s="20"/>
    </row>
    <row r="131" spans="1:8">
      <c r="A131" s="51" t="s">
        <v>54</v>
      </c>
      <c r="B131" s="52">
        <v>1</v>
      </c>
      <c r="C131" s="53" t="s">
        <v>150</v>
      </c>
      <c r="D131" s="54"/>
      <c r="E131" s="54"/>
      <c r="F131" s="52"/>
      <c r="G131" s="55"/>
      <c r="H131" s="56"/>
    </row>
    <row r="132" spans="1:8">
      <c r="A132" s="21" t="s">
        <v>47</v>
      </c>
      <c r="B132" s="22">
        <f>B131+1</f>
        <v>2</v>
      </c>
      <c r="C132" s="23" t="s">
        <v>211</v>
      </c>
      <c r="D132" s="23"/>
      <c r="E132" s="24"/>
      <c r="F132" s="22">
        <v>1</v>
      </c>
      <c r="G132" s="25">
        <v>0</v>
      </c>
      <c r="H132" s="26">
        <f t="shared" ref="H132" si="20">F132*G132</f>
        <v>0</v>
      </c>
    </row>
    <row r="133" spans="1:8">
      <c r="A133" s="21" t="s">
        <v>54</v>
      </c>
      <c r="B133" s="22">
        <f t="shared" ref="B133:B139" si="21">B132+1</f>
        <v>3</v>
      </c>
      <c r="C133" s="27" t="s">
        <v>181</v>
      </c>
      <c r="D133" s="27"/>
      <c r="E133" s="23"/>
      <c r="F133" s="28">
        <v>1</v>
      </c>
      <c r="G133" s="25">
        <v>0</v>
      </c>
      <c r="H133" s="26">
        <f t="shared" ref="H133" si="22">F133*G133</f>
        <v>0</v>
      </c>
    </row>
    <row r="134" spans="1:8">
      <c r="A134" s="21" t="s">
        <v>54</v>
      </c>
      <c r="B134" s="22">
        <f t="shared" si="21"/>
        <v>4</v>
      </c>
      <c r="C134" s="29" t="s">
        <v>212</v>
      </c>
      <c r="D134" s="30"/>
      <c r="E134" s="31"/>
      <c r="F134" s="22"/>
      <c r="G134" s="25"/>
      <c r="H134" s="26"/>
    </row>
    <row r="135" spans="1:8">
      <c r="A135" s="21" t="s">
        <v>54</v>
      </c>
      <c r="B135" s="22">
        <f t="shared" si="21"/>
        <v>5</v>
      </c>
      <c r="C135" s="32" t="s">
        <v>213</v>
      </c>
      <c r="D135" s="32"/>
      <c r="E135" s="32"/>
      <c r="F135" s="33">
        <v>1</v>
      </c>
      <c r="G135" s="25">
        <v>0</v>
      </c>
      <c r="H135" s="34">
        <f>F135*G135</f>
        <v>0</v>
      </c>
    </row>
    <row r="136" spans="1:8">
      <c r="A136" s="21" t="s">
        <v>54</v>
      </c>
      <c r="B136" s="22">
        <f t="shared" si="21"/>
        <v>6</v>
      </c>
      <c r="C136" s="29" t="s">
        <v>214</v>
      </c>
      <c r="D136" s="30"/>
      <c r="E136" s="31"/>
      <c r="F136" s="22"/>
      <c r="G136" s="25"/>
      <c r="H136" s="26"/>
    </row>
    <row r="137" spans="1:8">
      <c r="A137" s="21" t="s">
        <v>54</v>
      </c>
      <c r="B137" s="22">
        <f t="shared" si="21"/>
        <v>7</v>
      </c>
      <c r="C137" s="23" t="s">
        <v>156</v>
      </c>
      <c r="D137" s="23"/>
      <c r="E137" s="23"/>
      <c r="F137" s="22">
        <v>1</v>
      </c>
      <c r="G137" s="25">
        <v>0</v>
      </c>
      <c r="H137" s="26">
        <f>F137*G137</f>
        <v>0</v>
      </c>
    </row>
    <row r="138" spans="1:8">
      <c r="A138" s="21" t="s">
        <v>54</v>
      </c>
      <c r="B138" s="22">
        <f t="shared" si="21"/>
        <v>8</v>
      </c>
      <c r="C138" s="38" t="s">
        <v>157</v>
      </c>
      <c r="D138" s="31"/>
      <c r="E138" s="31"/>
      <c r="F138" s="22"/>
      <c r="G138" s="25"/>
      <c r="H138" s="26"/>
    </row>
    <row r="139" spans="1:8">
      <c r="A139" s="21" t="s">
        <v>54</v>
      </c>
      <c r="B139" s="22">
        <f t="shared" si="21"/>
        <v>9</v>
      </c>
      <c r="C139" s="39" t="s">
        <v>158</v>
      </c>
      <c r="D139" s="31" t="s">
        <v>42</v>
      </c>
      <c r="E139" s="31"/>
      <c r="F139" s="22">
        <v>1</v>
      </c>
      <c r="G139" s="25">
        <v>0</v>
      </c>
      <c r="H139" s="26">
        <f t="shared" ref="H139" si="23">F139*G139</f>
        <v>0</v>
      </c>
    </row>
    <row r="140" spans="1:8" ht="14" thickBot="1">
      <c r="A140" s="40" t="s">
        <v>54</v>
      </c>
      <c r="B140" s="41">
        <f t="shared" ref="B140" si="24">B139+1</f>
        <v>10</v>
      </c>
      <c r="C140" s="42" t="s">
        <v>43</v>
      </c>
      <c r="D140" s="43" t="s">
        <v>42</v>
      </c>
      <c r="E140" s="43"/>
      <c r="F140" s="41">
        <v>1</v>
      </c>
      <c r="G140" s="44">
        <v>0</v>
      </c>
      <c r="H140" s="45">
        <f>F140*G140</f>
        <v>0</v>
      </c>
    </row>
    <row r="141" spans="1:8" ht="13" thickBot="1">
      <c r="A141" s="533" t="s">
        <v>215</v>
      </c>
      <c r="B141" s="533"/>
      <c r="C141" s="533"/>
      <c r="D141" s="533"/>
      <c r="E141" s="533"/>
      <c r="F141" s="533"/>
      <c r="G141" s="534"/>
      <c r="H141" s="46">
        <f>SUM(H131:H140)</f>
        <v>0</v>
      </c>
    </row>
    <row r="142" spans="1:8" ht="13" thickBot="1">
      <c r="C142" s="3"/>
      <c r="D142" s="3"/>
      <c r="E142" s="3"/>
      <c r="F142" s="3"/>
      <c r="G142" s="3"/>
      <c r="H142" s="3"/>
    </row>
    <row r="143" spans="1:8" ht="13" thickBot="1">
      <c r="A143" s="217"/>
      <c r="B143" s="218"/>
      <c r="C143" s="219" t="s">
        <v>217</v>
      </c>
      <c r="D143" s="220"/>
      <c r="E143" s="220"/>
      <c r="F143" s="218"/>
      <c r="G143" s="221"/>
      <c r="H143" s="222"/>
    </row>
    <row r="144" spans="1:8">
      <c r="A144" s="223"/>
      <c r="B144" s="165"/>
      <c r="C144" s="224" t="s">
        <v>218</v>
      </c>
      <c r="D144" s="225"/>
      <c r="E144" s="225"/>
      <c r="F144" s="225"/>
      <c r="G144" s="226"/>
      <c r="H144" s="227">
        <f>H141+H126+H108+H55</f>
        <v>0</v>
      </c>
    </row>
    <row r="145" spans="1:8">
      <c r="A145" s="228"/>
      <c r="B145" s="33"/>
      <c r="C145" s="229" t="s">
        <v>126</v>
      </c>
      <c r="D145" s="230"/>
      <c r="E145" s="230"/>
      <c r="F145" s="230"/>
      <c r="G145" s="231"/>
      <c r="H145" s="34">
        <v>0</v>
      </c>
    </row>
    <row r="146" spans="1:8" ht="13" thickBot="1">
      <c r="A146" s="232"/>
      <c r="B146" s="175"/>
      <c r="C146" s="233"/>
      <c r="D146" s="234"/>
      <c r="E146" s="234"/>
      <c r="F146" s="234"/>
      <c r="G146" s="235"/>
      <c r="H146" s="236"/>
    </row>
    <row r="147" spans="1:8" ht="13" thickBot="1">
      <c r="A147" s="237"/>
      <c r="B147" s="238"/>
      <c r="C147" s="239"/>
      <c r="D147" s="240"/>
      <c r="E147" s="240"/>
      <c r="F147" s="240"/>
      <c r="G147" s="239" t="s">
        <v>219</v>
      </c>
      <c r="H147" s="241">
        <f>H145+H144</f>
        <v>0</v>
      </c>
    </row>
    <row r="148" spans="1:8" ht="13" thickBot="1">
      <c r="A148" s="228"/>
      <c r="B148" s="33"/>
      <c r="C148" s="242"/>
      <c r="D148" s="243"/>
      <c r="E148" s="243"/>
      <c r="F148" s="243"/>
      <c r="G148" s="242" t="s">
        <v>128</v>
      </c>
      <c r="H148" s="244">
        <f>H147*0.2</f>
        <v>0</v>
      </c>
    </row>
    <row r="149" spans="1:8" ht="13" thickBot="1">
      <c r="A149" s="245"/>
      <c r="B149" s="246"/>
      <c r="C149" s="247"/>
      <c r="D149" s="248"/>
      <c r="E149" s="248"/>
      <c r="F149" s="248"/>
      <c r="G149" s="288" t="s">
        <v>220</v>
      </c>
      <c r="H149" s="249">
        <f>SUM(H147:H148)</f>
        <v>0</v>
      </c>
    </row>
    <row r="152" spans="1:8" ht="21" customHeight="1"/>
    <row r="153" spans="1:8" ht="13" thickBot="1"/>
    <row r="154" spans="1:8" ht="27" thickBot="1">
      <c r="A154" s="96" t="s">
        <v>221</v>
      </c>
      <c r="B154" s="69" t="s">
        <v>29</v>
      </c>
      <c r="C154" s="97" t="s">
        <v>222</v>
      </c>
      <c r="D154" s="97"/>
      <c r="E154" s="71" t="s">
        <v>29</v>
      </c>
      <c r="F154" s="69" t="s">
        <v>29</v>
      </c>
      <c r="G154" s="98" t="s">
        <v>29</v>
      </c>
      <c r="H154" s="99" t="s">
        <v>29</v>
      </c>
    </row>
    <row r="155" spans="1:8">
      <c r="A155" s="302" t="s">
        <v>221</v>
      </c>
      <c r="B155" s="63">
        <v>1</v>
      </c>
      <c r="C155" s="429" t="s">
        <v>48</v>
      </c>
      <c r="D155" s="501"/>
      <c r="E155" s="501"/>
      <c r="F155" s="502"/>
      <c r="G155" s="55"/>
      <c r="H155" s="402"/>
    </row>
    <row r="156" spans="1:8" ht="13">
      <c r="A156" s="404" t="s">
        <v>221</v>
      </c>
      <c r="B156" s="64">
        <f t="shared" ref="B156:B160" si="25">B155+1</f>
        <v>2</v>
      </c>
      <c r="C156" s="167" t="s">
        <v>49</v>
      </c>
      <c r="D156" s="167"/>
      <c r="E156" s="167"/>
      <c r="F156" s="168">
        <v>1</v>
      </c>
      <c r="G156" s="66">
        <v>0</v>
      </c>
      <c r="H156" s="34">
        <f>F156*G156</f>
        <v>0</v>
      </c>
    </row>
    <row r="157" spans="1:8" ht="13">
      <c r="A157" s="404" t="s">
        <v>221</v>
      </c>
      <c r="B157" s="64">
        <f t="shared" si="25"/>
        <v>3</v>
      </c>
      <c r="C157" s="167" t="s">
        <v>50</v>
      </c>
      <c r="D157" s="167"/>
      <c r="E157" s="167"/>
      <c r="F157" s="168">
        <v>1</v>
      </c>
      <c r="G157" s="66">
        <v>0</v>
      </c>
      <c r="H157" s="34">
        <f>F157*G157</f>
        <v>0</v>
      </c>
    </row>
    <row r="158" spans="1:8" ht="13">
      <c r="A158" s="404" t="s">
        <v>221</v>
      </c>
      <c r="B158" s="64">
        <f t="shared" si="25"/>
        <v>4</v>
      </c>
      <c r="C158" s="405" t="s">
        <v>40</v>
      </c>
      <c r="D158" s="184"/>
      <c r="E158" s="184"/>
      <c r="F158" s="64" t="s">
        <v>29</v>
      </c>
      <c r="G158" s="185" t="s">
        <v>29</v>
      </c>
      <c r="H158" s="186" t="s">
        <v>29</v>
      </c>
    </row>
    <row r="159" spans="1:8" ht="13">
      <c r="A159" s="404" t="s">
        <v>221</v>
      </c>
      <c r="B159" s="64">
        <f t="shared" si="25"/>
        <v>5</v>
      </c>
      <c r="C159" s="167" t="s">
        <v>41</v>
      </c>
      <c r="D159" s="167" t="s">
        <v>42</v>
      </c>
      <c r="E159" s="167" t="s">
        <v>29</v>
      </c>
      <c r="F159" s="168">
        <v>1</v>
      </c>
      <c r="G159" s="181">
        <v>0</v>
      </c>
      <c r="H159" s="174">
        <f>G159*F159</f>
        <v>0</v>
      </c>
    </row>
    <row r="160" spans="1:8" ht="14" thickBot="1">
      <c r="A160" s="500" t="s">
        <v>221</v>
      </c>
      <c r="B160" s="177">
        <f t="shared" si="25"/>
        <v>6</v>
      </c>
      <c r="C160" s="176" t="s">
        <v>43</v>
      </c>
      <c r="D160" s="176" t="s">
        <v>42</v>
      </c>
      <c r="E160" s="176" t="s">
        <v>29</v>
      </c>
      <c r="F160" s="177">
        <v>1</v>
      </c>
      <c r="G160" s="190">
        <v>0</v>
      </c>
      <c r="H160" s="178">
        <f>G160*F160</f>
        <v>0</v>
      </c>
    </row>
    <row r="161" spans="1:8" ht="22" customHeight="1" thickBot="1">
      <c r="A161" t="s">
        <v>29</v>
      </c>
      <c r="B161" s="93"/>
      <c r="C161" s="94"/>
      <c r="D161" s="94"/>
      <c r="E161" s="94"/>
      <c r="F161" s="93"/>
      <c r="G161" s="120" t="s">
        <v>223</v>
      </c>
      <c r="H161" s="121">
        <f>SUM(H155:H160)</f>
        <v>0</v>
      </c>
    </row>
    <row r="162" spans="1:8" ht="13" thickBot="1"/>
    <row r="163" spans="1:8" ht="27" thickBot="1">
      <c r="A163" s="96" t="s">
        <v>224</v>
      </c>
      <c r="B163" s="69" t="s">
        <v>29</v>
      </c>
      <c r="C163" s="97" t="s">
        <v>225</v>
      </c>
      <c r="D163" s="97"/>
      <c r="E163" s="71" t="s">
        <v>29</v>
      </c>
      <c r="F163" s="69" t="s">
        <v>29</v>
      </c>
      <c r="G163" s="98" t="s">
        <v>29</v>
      </c>
      <c r="H163" s="99" t="s">
        <v>29</v>
      </c>
    </row>
    <row r="164" spans="1:8">
      <c r="A164" s="302" t="s">
        <v>224</v>
      </c>
      <c r="B164" s="63">
        <v>1</v>
      </c>
      <c r="C164" s="429" t="s">
        <v>48</v>
      </c>
      <c r="D164" s="501"/>
      <c r="E164" s="501"/>
      <c r="F164" s="502"/>
      <c r="G164" s="55"/>
      <c r="H164" s="402"/>
    </row>
    <row r="165" spans="1:8" ht="13">
      <c r="A165" s="404" t="s">
        <v>224</v>
      </c>
      <c r="B165" s="64">
        <f t="shared" ref="B165:B169" si="26">B164+1</f>
        <v>2</v>
      </c>
      <c r="C165" s="167" t="s">
        <v>49</v>
      </c>
      <c r="D165" s="167"/>
      <c r="E165" s="167"/>
      <c r="F165" s="168">
        <v>1</v>
      </c>
      <c r="G165" s="66">
        <v>0</v>
      </c>
      <c r="H165" s="34">
        <f>F165*G165</f>
        <v>0</v>
      </c>
    </row>
    <row r="166" spans="1:8" ht="13">
      <c r="A166" s="404" t="s">
        <v>224</v>
      </c>
      <c r="B166" s="64">
        <f t="shared" si="26"/>
        <v>3</v>
      </c>
      <c r="C166" s="167" t="s">
        <v>50</v>
      </c>
      <c r="D166" s="167"/>
      <c r="E166" s="167"/>
      <c r="F166" s="168">
        <v>1</v>
      </c>
      <c r="G166" s="66">
        <v>0</v>
      </c>
      <c r="H166" s="34">
        <f>F166*G166</f>
        <v>0</v>
      </c>
    </row>
    <row r="167" spans="1:8" ht="13">
      <c r="A167" s="404" t="s">
        <v>224</v>
      </c>
      <c r="B167" s="64">
        <f t="shared" si="26"/>
        <v>4</v>
      </c>
      <c r="C167" s="405" t="s">
        <v>40</v>
      </c>
      <c r="D167" s="184"/>
      <c r="E167" s="184"/>
      <c r="F167" s="64" t="s">
        <v>29</v>
      </c>
      <c r="G167" s="185" t="s">
        <v>29</v>
      </c>
      <c r="H167" s="186" t="s">
        <v>29</v>
      </c>
    </row>
    <row r="168" spans="1:8" ht="13">
      <c r="A168" s="404" t="s">
        <v>224</v>
      </c>
      <c r="B168" s="64">
        <f t="shared" si="26"/>
        <v>5</v>
      </c>
      <c r="C168" s="167" t="s">
        <v>41</v>
      </c>
      <c r="D168" s="167" t="s">
        <v>42</v>
      </c>
      <c r="E168" s="167" t="s">
        <v>29</v>
      </c>
      <c r="F168" s="168">
        <v>1</v>
      </c>
      <c r="G168" s="181">
        <v>0</v>
      </c>
      <c r="H168" s="174">
        <f>G168*F168</f>
        <v>0</v>
      </c>
    </row>
    <row r="169" spans="1:8" ht="14" thickBot="1">
      <c r="A169" s="500" t="s">
        <v>224</v>
      </c>
      <c r="B169" s="177">
        <f t="shared" si="26"/>
        <v>6</v>
      </c>
      <c r="C169" s="176" t="s">
        <v>43</v>
      </c>
      <c r="D169" s="176" t="s">
        <v>42</v>
      </c>
      <c r="E169" s="176" t="s">
        <v>29</v>
      </c>
      <c r="F169" s="177">
        <v>1</v>
      </c>
      <c r="G169" s="190">
        <v>0</v>
      </c>
      <c r="H169" s="178">
        <f>G169*F169</f>
        <v>0</v>
      </c>
    </row>
    <row r="170" spans="1:8" ht="17" thickBot="1">
      <c r="A170" t="s">
        <v>29</v>
      </c>
      <c r="B170" s="93"/>
      <c r="C170" s="94"/>
      <c r="D170" s="94"/>
      <c r="E170" s="94"/>
      <c r="F170" s="93"/>
      <c r="G170" s="120" t="s">
        <v>226</v>
      </c>
      <c r="H170" s="121">
        <f>SUM(H164:H169)</f>
        <v>0</v>
      </c>
    </row>
  </sheetData>
  <mergeCells count="4">
    <mergeCell ref="A141:G141"/>
    <mergeCell ref="A126:G126"/>
    <mergeCell ref="A1:H1"/>
    <mergeCell ref="B2:H2"/>
  </mergeCells>
  <conditionalFormatting sqref="G12">
    <cfRule type="expression" dxfId="30" priority="49" stopIfTrue="1">
      <formula>IF(#REF!="P",1,0)</formula>
    </cfRule>
  </conditionalFormatting>
  <conditionalFormatting sqref="G14:G15">
    <cfRule type="expression" dxfId="29" priority="51" stopIfTrue="1">
      <formula>IF(#REF!="P",1,0)</formula>
    </cfRule>
  </conditionalFormatting>
  <conditionalFormatting sqref="G17">
    <cfRule type="expression" dxfId="28" priority="50" stopIfTrue="1">
      <formula>IF(#REF!="P",1,0)</formula>
    </cfRule>
  </conditionalFormatting>
  <conditionalFormatting sqref="G22:G25">
    <cfRule type="expression" dxfId="27" priority="40" stopIfTrue="1">
      <formula>IF(#REF!="P",1,0)</formula>
    </cfRule>
  </conditionalFormatting>
  <conditionalFormatting sqref="G27:G29">
    <cfRule type="expression" dxfId="26" priority="34" stopIfTrue="1">
      <formula>IF(#REF!="P",1,0)</formula>
    </cfRule>
  </conditionalFormatting>
  <conditionalFormatting sqref="G31:G32">
    <cfRule type="expression" dxfId="25" priority="32" stopIfTrue="1">
      <formula>IF(#REF!="P",1,0)</formula>
    </cfRule>
  </conditionalFormatting>
  <conditionalFormatting sqref="G37">
    <cfRule type="expression" dxfId="24" priority="31" stopIfTrue="1">
      <formula>IF(#REF!="P",1,0)</formula>
    </cfRule>
  </conditionalFormatting>
  <conditionalFormatting sqref="G39:G40">
    <cfRule type="expression" dxfId="23" priority="29" stopIfTrue="1">
      <formula>IF(#REF!="P",1,0)</formula>
    </cfRule>
  </conditionalFormatting>
  <conditionalFormatting sqref="G42:G44">
    <cfRule type="expression" dxfId="22" priority="26" stopIfTrue="1">
      <formula>IF(#REF!="P",1,0)</formula>
    </cfRule>
  </conditionalFormatting>
  <conditionalFormatting sqref="G46:G48">
    <cfRule type="expression" dxfId="21" priority="23" stopIfTrue="1">
      <formula>IF(#REF!="P",1,0)</formula>
    </cfRule>
  </conditionalFormatting>
  <conditionalFormatting sqref="G63:G64">
    <cfRule type="expression" dxfId="20" priority="21" stopIfTrue="1">
      <formula>IF(#REF!="P",1,0)</formula>
    </cfRule>
  </conditionalFormatting>
  <conditionalFormatting sqref="G66">
    <cfRule type="expression" dxfId="19" priority="20" stopIfTrue="1">
      <formula>IF(#REF!="P",1,0)</formula>
    </cfRule>
  </conditionalFormatting>
  <conditionalFormatting sqref="G68:G69">
    <cfRule type="expression" dxfId="18" priority="18" stopIfTrue="1">
      <formula>IF(#REF!="P",1,0)</formula>
    </cfRule>
  </conditionalFormatting>
  <conditionalFormatting sqref="G71">
    <cfRule type="expression" dxfId="17" priority="17" stopIfTrue="1">
      <formula>IF(#REF!="P",1,0)</formula>
    </cfRule>
  </conditionalFormatting>
  <conditionalFormatting sqref="G73:G74">
    <cfRule type="expression" dxfId="16" priority="15" stopIfTrue="1">
      <formula>IF(#REF!="P",1,0)</formula>
    </cfRule>
  </conditionalFormatting>
  <conditionalFormatting sqref="G76:G77">
    <cfRule type="expression" dxfId="15" priority="13" stopIfTrue="1">
      <formula>IF(#REF!="P",1,0)</formula>
    </cfRule>
  </conditionalFormatting>
  <conditionalFormatting sqref="G79:G81">
    <cfRule type="expression" dxfId="14" priority="10" stopIfTrue="1">
      <formula>IF(#REF!="P",1,0)</formula>
    </cfRule>
  </conditionalFormatting>
  <conditionalFormatting sqref="G83:G84">
    <cfRule type="expression" dxfId="13" priority="9" stopIfTrue="1">
      <formula>IF(#REF!="P",1,0)</formula>
    </cfRule>
  </conditionalFormatting>
  <conditionalFormatting sqref="G89">
    <cfRule type="expression" dxfId="12" priority="8" stopIfTrue="1">
      <formula>IF(#REF!="P",1,0)</formula>
    </cfRule>
  </conditionalFormatting>
  <conditionalFormatting sqref="G91">
    <cfRule type="expression" dxfId="11" priority="7" stopIfTrue="1">
      <formula>IF(#REF!="P",1,0)</formula>
    </cfRule>
  </conditionalFormatting>
  <conditionalFormatting sqref="G93">
    <cfRule type="expression" dxfId="10" priority="6" stopIfTrue="1">
      <formula>IF(#REF!="P",1,0)</formula>
    </cfRule>
  </conditionalFormatting>
  <conditionalFormatting sqref="G95:G97">
    <cfRule type="expression" dxfId="9" priority="3" stopIfTrue="1">
      <formula>IF(#REF!="P",1,0)</formula>
    </cfRule>
  </conditionalFormatting>
  <conditionalFormatting sqref="G99:G101">
    <cfRule type="expression" dxfId="8" priority="1" stopIfTrue="1">
      <formula>IF(#REF!="P",1,0)</formula>
    </cfRule>
  </conditionalFormatting>
  <conditionalFormatting sqref="G116:G125">
    <cfRule type="expression" dxfId="7" priority="38" stopIfTrue="1">
      <formula>IF(#REF!="P",1,0)</formula>
    </cfRule>
  </conditionalFormatting>
  <conditionalFormatting sqref="G131:G140">
    <cfRule type="expression" dxfId="6" priority="39" stopIfTrue="1">
      <formula>IF(#REF!="P",1,0)</formula>
    </cfRule>
  </conditionalFormatting>
  <pageMargins left="0.7" right="0.7" top="0.75" bottom="0.75" header="0.3" footer="0.3"/>
  <pageSetup paperSize="9" scale="34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9BF78-49B7-5C4D-B9D3-79F9A26B22DE}">
  <sheetPr>
    <pageSetUpPr fitToPage="1"/>
  </sheetPr>
  <dimension ref="A1:K44"/>
  <sheetViews>
    <sheetView topLeftCell="A35" zoomScale="153" zoomScaleNormal="153" workbookViewId="0">
      <selection activeCell="J8" sqref="J8"/>
    </sheetView>
  </sheetViews>
  <sheetFormatPr baseColWidth="10" defaultColWidth="10.83203125" defaultRowHeight="12"/>
  <cols>
    <col min="1" max="1" width="4" style="3" customWidth="1"/>
    <col min="2" max="2" width="3.5" style="1" customWidth="1"/>
    <col min="3" max="3" width="56.6640625" style="2" bestFit="1" customWidth="1"/>
    <col min="4" max="4" width="21.6640625" style="2" bestFit="1" customWidth="1"/>
    <col min="5" max="5" width="12.6640625" style="2" customWidth="1"/>
    <col min="6" max="6" width="4" style="1" bestFit="1" customWidth="1"/>
    <col min="7" max="7" width="12" style="11" bestFit="1" customWidth="1"/>
    <col min="8" max="8" width="16.33203125" style="11" bestFit="1" customWidth="1"/>
    <col min="9" max="9" width="11.1640625" style="3" customWidth="1"/>
    <col min="10" max="10" width="13.83203125" style="3" bestFit="1" customWidth="1"/>
    <col min="11" max="11" width="25.33203125" style="3" customWidth="1"/>
    <col min="12" max="16384" width="10.83203125" style="3"/>
  </cols>
  <sheetData>
    <row r="1" spans="1:11" ht="13" thickBot="1">
      <c r="A1" s="527" t="s">
        <v>303</v>
      </c>
      <c r="B1" s="527"/>
      <c r="C1" s="527"/>
      <c r="D1" s="527"/>
      <c r="E1" s="527"/>
      <c r="F1" s="527"/>
      <c r="G1" s="527"/>
      <c r="H1" s="527"/>
    </row>
    <row r="2" spans="1:11" ht="19">
      <c r="A2" s="4"/>
      <c r="B2" s="528" t="s">
        <v>227</v>
      </c>
      <c r="C2" s="529"/>
      <c r="D2" s="529"/>
      <c r="E2" s="529"/>
      <c r="F2" s="529"/>
      <c r="G2" s="529"/>
      <c r="H2" s="530"/>
    </row>
    <row r="3" spans="1:11">
      <c r="A3" s="5"/>
      <c r="B3" s="6"/>
      <c r="C3" s="7" t="s">
        <v>22</v>
      </c>
      <c r="D3" s="7" t="s">
        <v>23</v>
      </c>
      <c r="E3" s="7" t="s">
        <v>24</v>
      </c>
      <c r="F3" s="6" t="s">
        <v>25</v>
      </c>
      <c r="G3" s="8" t="s">
        <v>26</v>
      </c>
      <c r="H3" s="9" t="s">
        <v>27</v>
      </c>
    </row>
    <row r="4" spans="1:11">
      <c r="B4" s="10"/>
      <c r="C4" s="11"/>
      <c r="D4" s="11"/>
      <c r="E4" s="11"/>
      <c r="F4" s="11"/>
    </row>
    <row r="5" spans="1:11" ht="16">
      <c r="A5" s="12"/>
      <c r="B5" s="12"/>
      <c r="C5" s="13" t="s">
        <v>228</v>
      </c>
      <c r="D5" s="12"/>
      <c r="E5" s="12"/>
      <c r="F5" s="12"/>
      <c r="G5" s="12"/>
      <c r="H5" s="14"/>
      <c r="I5"/>
      <c r="J5"/>
      <c r="K5"/>
    </row>
    <row r="6" spans="1:11" ht="13" thickBot="1">
      <c r="B6" s="10"/>
      <c r="C6" s="11"/>
      <c r="D6" s="11"/>
      <c r="E6" s="11"/>
      <c r="F6" s="11"/>
    </row>
    <row r="7" spans="1:11" ht="13" thickBot="1">
      <c r="A7" s="57" t="s">
        <v>28</v>
      </c>
      <c r="B7" s="58"/>
      <c r="C7" s="59" t="s">
        <v>229</v>
      </c>
      <c r="D7" s="60"/>
      <c r="E7" s="60"/>
      <c r="F7" s="58"/>
      <c r="G7" s="61"/>
      <c r="H7" s="62"/>
    </row>
    <row r="8" spans="1:11">
      <c r="A8" s="51" t="s">
        <v>31</v>
      </c>
      <c r="B8" s="63">
        <v>1</v>
      </c>
      <c r="C8" s="53" t="s">
        <v>150</v>
      </c>
      <c r="D8" s="54"/>
      <c r="E8" s="54"/>
      <c r="F8" s="52"/>
      <c r="G8" s="55"/>
      <c r="H8" s="56"/>
    </row>
    <row r="9" spans="1:11">
      <c r="A9" s="21" t="s">
        <v>31</v>
      </c>
      <c r="B9" s="64">
        <f>B8+1</f>
        <v>2</v>
      </c>
      <c r="C9" s="23" t="s">
        <v>230</v>
      </c>
      <c r="D9" s="23"/>
      <c r="E9" s="24"/>
      <c r="F9" s="22">
        <v>1</v>
      </c>
      <c r="G9" s="25">
        <v>0</v>
      </c>
      <c r="H9" s="26">
        <f t="shared" ref="H9" si="0">F9*G9</f>
        <v>0</v>
      </c>
    </row>
    <row r="10" spans="1:11" ht="13">
      <c r="A10" s="321" t="s">
        <v>31</v>
      </c>
      <c r="B10" s="64">
        <f t="shared" ref="B10:B18" si="1">B9+1</f>
        <v>3</v>
      </c>
      <c r="C10" s="110" t="s">
        <v>152</v>
      </c>
      <c r="D10" s="110"/>
      <c r="E10" s="110"/>
      <c r="F10" s="111">
        <v>1</v>
      </c>
      <c r="G10" s="140">
        <v>0</v>
      </c>
      <c r="H10" s="481">
        <f>G10*F10</f>
        <v>0</v>
      </c>
    </row>
    <row r="11" spans="1:11">
      <c r="A11" s="21" t="s">
        <v>31</v>
      </c>
      <c r="B11" s="64">
        <f t="shared" si="1"/>
        <v>4</v>
      </c>
      <c r="C11" s="29" t="s">
        <v>212</v>
      </c>
      <c r="D11" s="30"/>
      <c r="E11" s="31"/>
      <c r="F11" s="22"/>
      <c r="G11" s="25"/>
      <c r="H11" s="26"/>
    </row>
    <row r="12" spans="1:11">
      <c r="A12" s="21" t="s">
        <v>31</v>
      </c>
      <c r="B12" s="64">
        <f t="shared" si="1"/>
        <v>5</v>
      </c>
      <c r="C12" s="32" t="s">
        <v>213</v>
      </c>
      <c r="D12" s="32"/>
      <c r="E12" s="32"/>
      <c r="F12" s="33">
        <v>1</v>
      </c>
      <c r="G12" s="66">
        <v>0</v>
      </c>
      <c r="H12" s="34">
        <f t="shared" ref="H12" si="2">F12*G12</f>
        <v>0</v>
      </c>
    </row>
    <row r="13" spans="1:11">
      <c r="A13" s="21" t="s">
        <v>31</v>
      </c>
      <c r="B13" s="64">
        <f t="shared" si="1"/>
        <v>6</v>
      </c>
      <c r="C13" s="29" t="s">
        <v>214</v>
      </c>
      <c r="D13" s="30"/>
      <c r="E13" s="31"/>
      <c r="F13" s="22"/>
      <c r="G13" s="25"/>
      <c r="H13" s="26"/>
    </row>
    <row r="14" spans="1:11" ht="13">
      <c r="A14" s="321" t="s">
        <v>31</v>
      </c>
      <c r="B14" s="64">
        <f t="shared" si="1"/>
        <v>7</v>
      </c>
      <c r="C14" s="23" t="s">
        <v>190</v>
      </c>
      <c r="D14" s="23"/>
      <c r="E14" s="23"/>
      <c r="F14" s="22">
        <v>1</v>
      </c>
      <c r="G14" s="25">
        <v>0</v>
      </c>
      <c r="H14" s="26">
        <f>F14*G14</f>
        <v>0</v>
      </c>
    </row>
    <row r="15" spans="1:11">
      <c r="A15" s="21" t="s">
        <v>31</v>
      </c>
      <c r="B15" s="64">
        <f t="shared" si="1"/>
        <v>8</v>
      </c>
      <c r="C15" s="23" t="s">
        <v>156</v>
      </c>
      <c r="D15" s="23"/>
      <c r="E15" s="23"/>
      <c r="F15" s="22">
        <v>1</v>
      </c>
      <c r="G15" s="25">
        <v>0</v>
      </c>
      <c r="H15" s="26">
        <f>F15*G15</f>
        <v>0</v>
      </c>
    </row>
    <row r="16" spans="1:11">
      <c r="A16" s="21" t="s">
        <v>31</v>
      </c>
      <c r="B16" s="64">
        <f t="shared" si="1"/>
        <v>9</v>
      </c>
      <c r="C16" s="259" t="s">
        <v>157</v>
      </c>
      <c r="D16" s="31"/>
      <c r="E16" s="31"/>
      <c r="F16" s="22"/>
      <c r="G16" s="25"/>
      <c r="H16" s="26"/>
      <c r="I16" s="36"/>
      <c r="J16" s="37"/>
    </row>
    <row r="17" spans="1:11">
      <c r="A17" s="21" t="s">
        <v>31</v>
      </c>
      <c r="B17" s="64">
        <f t="shared" si="1"/>
        <v>10</v>
      </c>
      <c r="C17" s="39" t="s">
        <v>231</v>
      </c>
      <c r="D17" s="31" t="s">
        <v>42</v>
      </c>
      <c r="E17" s="31"/>
      <c r="F17" s="22">
        <v>1</v>
      </c>
      <c r="G17" s="25">
        <v>0</v>
      </c>
      <c r="H17" s="26">
        <f t="shared" ref="H17" si="3">F17*G17</f>
        <v>0</v>
      </c>
    </row>
    <row r="18" spans="1:11" ht="17" thickBot="1">
      <c r="A18" s="40" t="s">
        <v>31</v>
      </c>
      <c r="B18" s="67">
        <f t="shared" si="1"/>
        <v>11</v>
      </c>
      <c r="C18" s="42" t="s">
        <v>43</v>
      </c>
      <c r="D18" s="43" t="s">
        <v>42</v>
      </c>
      <c r="E18" s="43"/>
      <c r="F18" s="41">
        <v>1</v>
      </c>
      <c r="G18" s="44">
        <v>0</v>
      </c>
      <c r="H18" s="45">
        <f>F18*G18</f>
        <v>0</v>
      </c>
      <c r="I18"/>
      <c r="J18"/>
      <c r="K18"/>
    </row>
    <row r="19" spans="1:11" ht="13" thickBot="1">
      <c r="A19" s="533" t="s">
        <v>232</v>
      </c>
      <c r="B19" s="533"/>
      <c r="C19" s="533"/>
      <c r="D19" s="533"/>
      <c r="E19" s="533"/>
      <c r="F19" s="533"/>
      <c r="G19" s="534"/>
      <c r="H19" s="46">
        <f>SUM(H8:H18)</f>
        <v>0</v>
      </c>
    </row>
    <row r="21" spans="1:11" ht="16">
      <c r="A21" s="12"/>
      <c r="B21" s="12"/>
      <c r="C21" s="13" t="s">
        <v>233</v>
      </c>
      <c r="D21" s="12"/>
      <c r="E21" s="12"/>
      <c r="F21" s="12"/>
      <c r="G21" s="12"/>
      <c r="H21" s="14"/>
      <c r="I21" s="36"/>
      <c r="J21" s="37"/>
    </row>
    <row r="22" spans="1:11" ht="17" thickBot="1">
      <c r="A22" s="216"/>
      <c r="B22" s="50"/>
      <c r="C22" s="50"/>
      <c r="D22" s="50"/>
      <c r="E22" s="50"/>
      <c r="F22" s="50"/>
      <c r="G22" s="50"/>
      <c r="H22"/>
    </row>
    <row r="23" spans="1:11" ht="17" thickBot="1">
      <c r="A23" s="15" t="s">
        <v>28</v>
      </c>
      <c r="B23" s="16"/>
      <c r="C23" s="17" t="s">
        <v>234</v>
      </c>
      <c r="D23" s="18"/>
      <c r="E23" s="18"/>
      <c r="F23" s="16"/>
      <c r="G23" s="19"/>
      <c r="H23" s="20"/>
      <c r="I23"/>
      <c r="J23"/>
      <c r="K23"/>
    </row>
    <row r="24" spans="1:11" ht="13">
      <c r="A24" s="490" t="s">
        <v>31</v>
      </c>
      <c r="B24" s="52">
        <v>1</v>
      </c>
      <c r="C24" s="53" t="s">
        <v>150</v>
      </c>
      <c r="D24" s="54"/>
      <c r="E24" s="54"/>
      <c r="F24" s="52"/>
      <c r="G24" s="55"/>
      <c r="H24" s="56"/>
      <c r="I24" s="47"/>
      <c r="J24" s="48"/>
      <c r="K24" s="49"/>
    </row>
    <row r="25" spans="1:11" ht="13">
      <c r="A25" s="321" t="s">
        <v>31</v>
      </c>
      <c r="B25" s="22">
        <f>B24+1</f>
        <v>2</v>
      </c>
      <c r="C25" s="23" t="s">
        <v>180</v>
      </c>
      <c r="D25" s="23"/>
      <c r="E25" s="24"/>
      <c r="F25" s="22">
        <v>1</v>
      </c>
      <c r="G25" s="25">
        <v>0</v>
      </c>
      <c r="H25" s="26">
        <f t="shared" ref="H25" si="4">F25*G25</f>
        <v>0</v>
      </c>
    </row>
    <row r="26" spans="1:11" ht="13">
      <c r="A26" s="321" t="s">
        <v>31</v>
      </c>
      <c r="B26" s="22">
        <f t="shared" ref="B26:B33" si="5">B25+1</f>
        <v>3</v>
      </c>
      <c r="C26" s="110" t="s">
        <v>235</v>
      </c>
      <c r="D26" s="110"/>
      <c r="E26" s="110"/>
      <c r="F26" s="111">
        <v>1</v>
      </c>
      <c r="G26" s="140">
        <v>0</v>
      </c>
      <c r="H26" s="481">
        <f>G26*F26</f>
        <v>0</v>
      </c>
    </row>
    <row r="27" spans="1:11" ht="13">
      <c r="A27" s="321" t="s">
        <v>31</v>
      </c>
      <c r="B27" s="22">
        <f t="shared" si="5"/>
        <v>4</v>
      </c>
      <c r="C27" s="29" t="s">
        <v>212</v>
      </c>
      <c r="D27" s="30"/>
      <c r="E27" s="31"/>
      <c r="F27" s="22"/>
      <c r="G27" s="25"/>
      <c r="H27" s="26"/>
    </row>
    <row r="28" spans="1:11" ht="13">
      <c r="A28" s="321" t="s">
        <v>31</v>
      </c>
      <c r="B28" s="22">
        <f t="shared" si="5"/>
        <v>5</v>
      </c>
      <c r="C28" s="32" t="s">
        <v>213</v>
      </c>
      <c r="D28" s="32"/>
      <c r="E28" s="32"/>
      <c r="F28" s="33">
        <v>1</v>
      </c>
      <c r="G28" s="25">
        <v>0</v>
      </c>
      <c r="H28" s="34">
        <f>F28*G28</f>
        <v>0</v>
      </c>
    </row>
    <row r="29" spans="1:11" ht="13">
      <c r="A29" s="321" t="s">
        <v>31</v>
      </c>
      <c r="B29" s="22">
        <f t="shared" si="5"/>
        <v>6</v>
      </c>
      <c r="C29" s="29" t="s">
        <v>214</v>
      </c>
      <c r="D29" s="30"/>
      <c r="E29" s="31"/>
      <c r="F29" s="22"/>
      <c r="G29" s="25"/>
      <c r="H29" s="26"/>
    </row>
    <row r="30" spans="1:11" ht="13">
      <c r="A30" s="321" t="s">
        <v>31</v>
      </c>
      <c r="B30" s="22">
        <f t="shared" si="5"/>
        <v>7</v>
      </c>
      <c r="C30" s="23" t="s">
        <v>190</v>
      </c>
      <c r="D30" s="23"/>
      <c r="E30" s="23"/>
      <c r="F30" s="22">
        <v>1</v>
      </c>
      <c r="G30" s="25">
        <v>0</v>
      </c>
      <c r="H30" s="26">
        <f>F30*G30</f>
        <v>0</v>
      </c>
    </row>
    <row r="31" spans="1:11" ht="13">
      <c r="A31" s="321" t="s">
        <v>31</v>
      </c>
      <c r="B31" s="22">
        <f t="shared" si="5"/>
        <v>8</v>
      </c>
      <c r="C31" s="23" t="s">
        <v>156</v>
      </c>
      <c r="D31" s="23"/>
      <c r="E31" s="23"/>
      <c r="F31" s="22">
        <v>1</v>
      </c>
      <c r="G31" s="25">
        <v>0</v>
      </c>
      <c r="H31" s="26">
        <f>F31*G31</f>
        <v>0</v>
      </c>
    </row>
    <row r="32" spans="1:11" ht="13">
      <c r="A32" s="321" t="s">
        <v>31</v>
      </c>
      <c r="B32" s="22">
        <f t="shared" si="5"/>
        <v>9</v>
      </c>
      <c r="C32" s="38" t="s">
        <v>157</v>
      </c>
      <c r="D32" s="31"/>
      <c r="E32" s="31"/>
      <c r="F32" s="22"/>
      <c r="G32" s="25"/>
      <c r="H32" s="26"/>
      <c r="I32" s="36"/>
      <c r="J32" s="37"/>
    </row>
    <row r="33" spans="1:11" ht="13">
      <c r="A33" s="321" t="s">
        <v>31</v>
      </c>
      <c r="B33" s="22">
        <f t="shared" si="5"/>
        <v>10</v>
      </c>
      <c r="C33" s="39" t="s">
        <v>158</v>
      </c>
      <c r="D33" s="31" t="s">
        <v>42</v>
      </c>
      <c r="E33" s="31"/>
      <c r="F33" s="22">
        <v>1</v>
      </c>
      <c r="G33" s="25">
        <v>0</v>
      </c>
      <c r="H33" s="26">
        <f t="shared" ref="H33" si="6">F33*G33</f>
        <v>0</v>
      </c>
    </row>
    <row r="34" spans="1:11" ht="17" thickBot="1">
      <c r="A34" s="491" t="s">
        <v>31</v>
      </c>
      <c r="B34" s="41">
        <f t="shared" ref="B34" si="7">B33+1</f>
        <v>11</v>
      </c>
      <c r="C34" s="42" t="s">
        <v>43</v>
      </c>
      <c r="D34" s="43" t="s">
        <v>42</v>
      </c>
      <c r="E34" s="43"/>
      <c r="F34" s="41">
        <v>1</v>
      </c>
      <c r="G34" s="44">
        <v>0</v>
      </c>
      <c r="H34" s="45">
        <f>F34*G34</f>
        <v>0</v>
      </c>
      <c r="I34"/>
      <c r="J34"/>
      <c r="K34"/>
    </row>
    <row r="35" spans="1:11" ht="13" thickBot="1">
      <c r="A35" s="533" t="s">
        <v>236</v>
      </c>
      <c r="B35" s="533"/>
      <c r="C35" s="533"/>
      <c r="D35" s="533"/>
      <c r="E35" s="533"/>
      <c r="F35" s="533"/>
      <c r="G35" s="534"/>
      <c r="H35" s="46">
        <f>SUM(H24:H34)</f>
        <v>0</v>
      </c>
    </row>
    <row r="37" spans="1:11" ht="13" thickBot="1"/>
    <row r="38" spans="1:11" ht="13" thickBot="1">
      <c r="A38" s="217"/>
      <c r="B38" s="218"/>
      <c r="C38" s="219" t="s">
        <v>237</v>
      </c>
      <c r="D38" s="220"/>
      <c r="E38" s="220"/>
      <c r="F38" s="218"/>
      <c r="G38" s="221"/>
      <c r="H38" s="222"/>
    </row>
    <row r="39" spans="1:11">
      <c r="A39" s="223"/>
      <c r="B39" s="165"/>
      <c r="C39" s="224" t="s">
        <v>125</v>
      </c>
      <c r="D39" s="225"/>
      <c r="E39" s="225"/>
      <c r="F39" s="225"/>
      <c r="G39" s="225"/>
      <c r="H39" s="492">
        <f>H35+H19</f>
        <v>0</v>
      </c>
    </row>
    <row r="40" spans="1:11">
      <c r="A40" s="228"/>
      <c r="B40" s="33"/>
      <c r="C40" s="229" t="s">
        <v>126</v>
      </c>
      <c r="D40" s="230"/>
      <c r="E40" s="230"/>
      <c r="F40" s="230"/>
      <c r="G40" s="230"/>
      <c r="H40" s="493">
        <v>0</v>
      </c>
    </row>
    <row r="41" spans="1:11" ht="13" thickBot="1">
      <c r="A41" s="232"/>
      <c r="B41" s="175"/>
      <c r="C41" s="233"/>
      <c r="D41" s="234"/>
      <c r="E41" s="234"/>
      <c r="F41" s="234"/>
      <c r="G41" s="234"/>
      <c r="H41" s="494"/>
    </row>
    <row r="42" spans="1:11" ht="13" thickBot="1">
      <c r="A42" s="237"/>
      <c r="B42" s="238"/>
      <c r="C42" s="239"/>
      <c r="D42" s="240"/>
      <c r="E42" s="240"/>
      <c r="F42" s="240"/>
      <c r="G42" s="239" t="s">
        <v>238</v>
      </c>
      <c r="H42" s="241">
        <f>H40+H39</f>
        <v>0</v>
      </c>
    </row>
    <row r="43" spans="1:11" ht="13" thickBot="1">
      <c r="A43" s="228"/>
      <c r="B43" s="33"/>
      <c r="C43" s="242"/>
      <c r="D43" s="243"/>
      <c r="E43" s="243"/>
      <c r="F43" s="243"/>
      <c r="G43" s="242" t="s">
        <v>128</v>
      </c>
      <c r="H43" s="244">
        <f>H42*0.2</f>
        <v>0</v>
      </c>
    </row>
    <row r="44" spans="1:11" ht="13" thickBot="1">
      <c r="A44" s="245"/>
      <c r="B44" s="246"/>
      <c r="C44" s="247"/>
      <c r="D44" s="248"/>
      <c r="E44" s="248"/>
      <c r="F44" s="248"/>
      <c r="G44" s="247" t="s">
        <v>239</v>
      </c>
      <c r="H44" s="249">
        <f>SUM(H42:H43)</f>
        <v>0</v>
      </c>
    </row>
  </sheetData>
  <mergeCells count="4">
    <mergeCell ref="A1:H1"/>
    <mergeCell ref="B2:H2"/>
    <mergeCell ref="A35:G35"/>
    <mergeCell ref="A19:G19"/>
  </mergeCells>
  <conditionalFormatting sqref="G8:G9 G11:G18 G27:G34">
    <cfRule type="expression" dxfId="5" priority="5" stopIfTrue="1">
      <formula>IF(#REF!="P",1,0)</formula>
    </cfRule>
  </conditionalFormatting>
  <conditionalFormatting sqref="G24:G25">
    <cfRule type="expression" dxfId="4" priority="2" stopIfTrue="1">
      <formula>IF(#REF!="P",1,0)</formula>
    </cfRule>
  </conditionalFormatting>
  <conditionalFormatting sqref="K4">
    <cfRule type="expression" dxfId="3" priority="66" stopIfTrue="1">
      <formula>IF(#REF!="P",1,0)</formula>
    </cfRule>
  </conditionalFormatting>
  <conditionalFormatting sqref="K17">
    <cfRule type="expression" dxfId="2" priority="65" stopIfTrue="1">
      <formula>IF(#REF!="P",1,0)</formula>
    </cfRule>
  </conditionalFormatting>
  <conditionalFormatting sqref="K22">
    <cfRule type="expression" dxfId="1" priority="63" stopIfTrue="1">
      <formula>IF(#REF!="P",1,0)</formula>
    </cfRule>
  </conditionalFormatting>
  <conditionalFormatting sqref="K33">
    <cfRule type="expression" dxfId="0" priority="59" stopIfTrue="1">
      <formula>IF(#REF!="P",1,0)</formula>
    </cfRule>
  </conditionalFormatting>
  <pageMargins left="0.7" right="0.7" top="0.75" bottom="0.75" header="0.3" footer="0.3"/>
  <pageSetup paperSize="9" scale="62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1248F-90D5-3642-90C7-8B4222D3A148}">
  <sheetPr>
    <pageSetUpPr fitToPage="1"/>
  </sheetPr>
  <dimension ref="A1:M67"/>
  <sheetViews>
    <sheetView zoomScale="140" zoomScaleNormal="140" workbookViewId="0">
      <selection activeCell="M12" sqref="M12"/>
    </sheetView>
  </sheetViews>
  <sheetFormatPr baseColWidth="10" defaultColWidth="11" defaultRowHeight="18"/>
  <cols>
    <col min="1" max="1" width="2.6640625" style="145" customWidth="1"/>
    <col min="2" max="2" width="11.6640625" style="145" bestFit="1" customWidth="1"/>
    <col min="3" max="3" width="23" style="145" customWidth="1"/>
    <col min="4" max="4" width="21.6640625" style="145" customWidth="1"/>
    <col min="5" max="5" width="11" style="145"/>
    <col min="6" max="6" width="3.5" style="145" customWidth="1"/>
    <col min="7" max="7" width="3.6640625" style="145" customWidth="1"/>
    <col min="8" max="8" width="2.33203125" style="145" customWidth="1"/>
    <col min="9" max="9" width="29.6640625" style="145" bestFit="1" customWidth="1"/>
    <col min="10" max="10" width="22.6640625" style="145" customWidth="1"/>
    <col min="11" max="11" width="34.1640625" style="145" customWidth="1"/>
    <col min="12" max="16" width="20.83203125" style="145" customWidth="1"/>
    <col min="17" max="16384" width="11" style="145"/>
  </cols>
  <sheetData>
    <row r="1" spans="2:11" s="146" customFormat="1" ht="18" customHeight="1">
      <c r="B1" s="535" t="s">
        <v>302</v>
      </c>
      <c r="C1" s="535"/>
      <c r="D1" s="535"/>
      <c r="E1" s="535"/>
      <c r="F1" s="535"/>
      <c r="G1" s="535"/>
      <c r="H1" s="535"/>
      <c r="I1" s="535"/>
      <c r="J1" s="535"/>
      <c r="K1" s="535"/>
    </row>
    <row r="2" spans="2:11" s="149" customFormat="1" ht="12">
      <c r="B2" s="147"/>
      <c r="C2" s="147"/>
      <c r="D2" s="147"/>
      <c r="E2" s="147"/>
      <c r="F2" s="147"/>
      <c r="G2" s="147"/>
      <c r="H2" s="147"/>
      <c r="I2" s="147"/>
      <c r="J2" s="148"/>
    </row>
    <row r="3" spans="2:11" ht="26" thickBot="1">
      <c r="B3" s="565" t="s">
        <v>240</v>
      </c>
      <c r="C3" s="566"/>
      <c r="D3" s="566"/>
      <c r="E3" s="566"/>
      <c r="F3" s="566"/>
      <c r="G3" s="566"/>
      <c r="H3" s="566"/>
      <c r="I3" s="566"/>
      <c r="J3" s="566"/>
      <c r="K3" s="566"/>
    </row>
    <row r="4" spans="2:11" ht="19" thickBot="1">
      <c r="B4" s="578"/>
      <c r="C4" s="578"/>
      <c r="D4" s="578"/>
      <c r="E4" s="578"/>
      <c r="F4" s="578"/>
      <c r="G4" s="578"/>
      <c r="H4" s="578"/>
      <c r="I4" s="578"/>
    </row>
    <row r="5" spans="2:11" ht="21" thickBot="1">
      <c r="B5" s="570" t="s">
        <v>241</v>
      </c>
      <c r="C5" s="571"/>
      <c r="D5" s="571"/>
      <c r="E5" s="571"/>
      <c r="F5" s="571"/>
      <c r="G5" s="571"/>
      <c r="H5" s="571"/>
      <c r="I5" s="571"/>
      <c r="J5" s="572"/>
      <c r="K5" s="419" t="s">
        <v>242</v>
      </c>
    </row>
    <row r="6" spans="2:11">
      <c r="B6" s="265" t="s">
        <v>28</v>
      </c>
      <c r="C6" s="573" t="s">
        <v>243</v>
      </c>
      <c r="D6" s="574"/>
      <c r="E6" s="574"/>
      <c r="F6" s="574"/>
      <c r="G6" s="574"/>
      <c r="H6" s="574"/>
      <c r="I6" s="574"/>
      <c r="J6" s="575"/>
      <c r="K6" s="423">
        <f>'SALLE EVENT PREMIUM'!H17</f>
        <v>0</v>
      </c>
    </row>
    <row r="7" spans="2:11">
      <c r="B7" s="150" t="s">
        <v>45</v>
      </c>
      <c r="C7" s="567" t="s">
        <v>46</v>
      </c>
      <c r="D7" s="568"/>
      <c r="E7" s="568"/>
      <c r="F7" s="568"/>
      <c r="G7" s="568"/>
      <c r="H7" s="568"/>
      <c r="I7" s="568"/>
      <c r="J7" s="569"/>
      <c r="K7" s="424">
        <f>'SALLE EVENT PREMIUM'!H26</f>
        <v>0</v>
      </c>
    </row>
    <row r="8" spans="2:11">
      <c r="B8" s="150" t="s">
        <v>52</v>
      </c>
      <c r="C8" s="567" t="s">
        <v>53</v>
      </c>
      <c r="D8" s="568"/>
      <c r="E8" s="568"/>
      <c r="F8" s="568"/>
      <c r="G8" s="568"/>
      <c r="H8" s="568"/>
      <c r="I8" s="568"/>
      <c r="J8" s="569"/>
      <c r="K8" s="425">
        <f>'SALLE EVENT PREMIUM'!H37</f>
        <v>0</v>
      </c>
    </row>
    <row r="9" spans="2:11">
      <c r="B9" s="157" t="s">
        <v>62</v>
      </c>
      <c r="C9" s="567" t="s">
        <v>63</v>
      </c>
      <c r="D9" s="568"/>
      <c r="E9" s="568"/>
      <c r="F9" s="568"/>
      <c r="G9" s="568"/>
      <c r="H9" s="568"/>
      <c r="I9" s="568"/>
      <c r="J9" s="569"/>
      <c r="K9" s="425">
        <f>'SALLE EVENT PREMIUM'!H46</f>
        <v>0</v>
      </c>
    </row>
    <row r="10" spans="2:11">
      <c r="B10" s="157" t="s">
        <v>69</v>
      </c>
      <c r="C10" s="567" t="s">
        <v>244</v>
      </c>
      <c r="D10" s="568"/>
      <c r="E10" s="568"/>
      <c r="F10" s="568"/>
      <c r="G10" s="568"/>
      <c r="H10" s="568"/>
      <c r="I10" s="568"/>
      <c r="J10" s="569"/>
      <c r="K10" s="425">
        <f>'SALLE EVENT PREMIUM'!H70</f>
        <v>0</v>
      </c>
    </row>
    <row r="11" spans="2:11">
      <c r="B11" s="157" t="s">
        <v>91</v>
      </c>
      <c r="C11" s="567" t="s">
        <v>245</v>
      </c>
      <c r="D11" s="568"/>
      <c r="E11" s="568"/>
      <c r="F11" s="568"/>
      <c r="G11" s="568"/>
      <c r="H11" s="568"/>
      <c r="I11" s="568"/>
      <c r="J11" s="569"/>
      <c r="K11" s="425">
        <f>'SALLE EVENT PREMIUM'!H84</f>
        <v>0</v>
      </c>
    </row>
    <row r="12" spans="2:11">
      <c r="B12" s="157" t="s">
        <v>103</v>
      </c>
      <c r="C12" s="567" t="s">
        <v>246</v>
      </c>
      <c r="D12" s="568"/>
      <c r="E12" s="568"/>
      <c r="F12" s="568"/>
      <c r="G12" s="568"/>
      <c r="H12" s="568"/>
      <c r="I12" s="568"/>
      <c r="J12" s="569"/>
      <c r="K12" s="425">
        <f>'SALLE EVENT PREMIUM'!H98</f>
        <v>0</v>
      </c>
    </row>
    <row r="13" spans="2:11" ht="19" thickBot="1">
      <c r="B13" s="268" t="s">
        <v>116</v>
      </c>
      <c r="C13" s="544" t="s">
        <v>117</v>
      </c>
      <c r="D13" s="545"/>
      <c r="E13" s="545"/>
      <c r="F13" s="545"/>
      <c r="G13" s="545"/>
      <c r="H13" s="545"/>
      <c r="I13" s="545"/>
      <c r="J13" s="546"/>
      <c r="K13" s="426">
        <f>'SALLE EVENT PREMIUM'!H108</f>
        <v>0</v>
      </c>
    </row>
    <row r="14" spans="2:11" ht="19" thickBot="1">
      <c r="B14" s="155"/>
      <c r="C14" s="547" t="s">
        <v>247</v>
      </c>
      <c r="D14" s="547"/>
      <c r="E14" s="547"/>
      <c r="F14" s="547"/>
      <c r="G14" s="547"/>
      <c r="H14" s="547"/>
      <c r="I14" s="547"/>
      <c r="J14" s="547"/>
      <c r="K14" s="267">
        <f>SUM(K6:K13)</f>
        <v>0</v>
      </c>
    </row>
    <row r="15" spans="2:11" ht="19" thickBot="1">
      <c r="B15" s="153"/>
      <c r="C15" s="548" t="s">
        <v>248</v>
      </c>
      <c r="D15" s="548"/>
      <c r="E15" s="548"/>
      <c r="F15" s="548"/>
      <c r="G15" s="548"/>
      <c r="H15" s="548"/>
      <c r="I15" s="548"/>
      <c r="J15" s="548"/>
      <c r="K15" s="154">
        <f>K14*0.2</f>
        <v>0</v>
      </c>
    </row>
    <row r="16" spans="2:11" ht="19" thickBot="1">
      <c r="B16" s="155"/>
      <c r="C16" s="549" t="s">
        <v>249</v>
      </c>
      <c r="D16" s="549"/>
      <c r="E16" s="549"/>
      <c r="F16" s="549"/>
      <c r="G16" s="549"/>
      <c r="H16" s="549"/>
      <c r="I16" s="549"/>
      <c r="J16" s="549"/>
      <c r="K16" s="156">
        <f>K14+K15</f>
        <v>0</v>
      </c>
    </row>
    <row r="17" spans="2:11" ht="19" thickBot="1"/>
    <row r="18" spans="2:11" ht="21" thickBot="1">
      <c r="B18" s="579" t="s">
        <v>250</v>
      </c>
      <c r="C18" s="580"/>
      <c r="D18" s="580"/>
      <c r="E18" s="580"/>
      <c r="F18" s="580"/>
      <c r="G18" s="580"/>
      <c r="H18" s="580"/>
      <c r="I18" s="580"/>
      <c r="J18" s="580"/>
      <c r="K18" s="273" t="s">
        <v>242</v>
      </c>
    </row>
    <row r="19" spans="2:11">
      <c r="B19" s="413" t="s">
        <v>251</v>
      </c>
      <c r="C19" s="538" t="s">
        <v>252</v>
      </c>
      <c r="D19" s="539"/>
      <c r="E19" s="539"/>
      <c r="F19" s="539"/>
      <c r="G19" s="539"/>
      <c r="H19" s="539"/>
      <c r="I19" s="539"/>
      <c r="J19" s="539"/>
      <c r="K19" s="272"/>
    </row>
    <row r="20" spans="2:11">
      <c r="B20" s="157" t="s">
        <v>253</v>
      </c>
      <c r="C20" s="540" t="s">
        <v>254</v>
      </c>
      <c r="D20" s="541"/>
      <c r="E20" s="541"/>
      <c r="F20" s="541"/>
      <c r="G20" s="541"/>
      <c r="H20" s="541"/>
      <c r="I20" s="541"/>
      <c r="J20" s="541"/>
      <c r="K20" s="421">
        <f>'ESPACE RDC PREM INT B'!H20</f>
        <v>0</v>
      </c>
    </row>
    <row r="21" spans="2:11">
      <c r="B21" s="157" t="s">
        <v>255</v>
      </c>
      <c r="C21" s="540" t="s">
        <v>256</v>
      </c>
      <c r="D21" s="541"/>
      <c r="E21" s="541"/>
      <c r="F21" s="541"/>
      <c r="G21" s="541"/>
      <c r="H21" s="541"/>
      <c r="I21" s="541"/>
      <c r="J21" s="541"/>
      <c r="K21" s="421">
        <f>'ESPACE RDC PREM INT B'!H38</f>
        <v>0</v>
      </c>
    </row>
    <row r="22" spans="2:11" ht="19" thickBot="1">
      <c r="B22" s="157" t="s">
        <v>257</v>
      </c>
      <c r="C22" s="540" t="s">
        <v>167</v>
      </c>
      <c r="D22" s="541"/>
      <c r="E22" s="541"/>
      <c r="F22" s="541"/>
      <c r="G22" s="541"/>
      <c r="H22" s="541"/>
      <c r="I22" s="541"/>
      <c r="J22" s="541"/>
      <c r="K22" s="421">
        <f>'ESPACE RDC PREM INT B'!H52</f>
        <v>0</v>
      </c>
    </row>
    <row r="23" spans="2:11">
      <c r="B23" s="269"/>
      <c r="C23" s="552" t="s">
        <v>258</v>
      </c>
      <c r="D23" s="553"/>
      <c r="E23" s="553"/>
      <c r="F23" s="553"/>
      <c r="G23" s="553"/>
      <c r="H23" s="553"/>
      <c r="I23" s="553"/>
      <c r="J23" s="553"/>
      <c r="K23" s="270">
        <f>K22+K21+K20</f>
        <v>0</v>
      </c>
    </row>
    <row r="24" spans="2:11">
      <c r="B24" s="260"/>
      <c r="C24" s="554" t="s">
        <v>248</v>
      </c>
      <c r="D24" s="555"/>
      <c r="E24" s="555"/>
      <c r="F24" s="555"/>
      <c r="G24" s="555"/>
      <c r="H24" s="555"/>
      <c r="I24" s="555"/>
      <c r="J24" s="555"/>
      <c r="K24" s="159">
        <f>K23*0.2</f>
        <v>0</v>
      </c>
    </row>
    <row r="25" spans="2:11" ht="19" thickBot="1">
      <c r="B25" s="261"/>
      <c r="C25" s="556" t="s">
        <v>259</v>
      </c>
      <c r="D25" s="557"/>
      <c r="E25" s="557"/>
      <c r="F25" s="557"/>
      <c r="G25" s="557"/>
      <c r="H25" s="557"/>
      <c r="I25" s="557"/>
      <c r="J25" s="557"/>
      <c r="K25" s="262">
        <f>K23+K24</f>
        <v>0</v>
      </c>
    </row>
    <row r="26" spans="2:11" ht="19" thickBot="1">
      <c r="B26" s="160"/>
      <c r="C26" s="161"/>
      <c r="D26" s="161"/>
      <c r="E26" s="161"/>
      <c r="F26" s="161"/>
      <c r="G26" s="161"/>
      <c r="H26" s="161"/>
      <c r="I26" s="161"/>
      <c r="J26" s="161"/>
      <c r="K26" s="162"/>
    </row>
    <row r="27" spans="2:11" ht="20">
      <c r="B27" s="576" t="s">
        <v>260</v>
      </c>
      <c r="C27" s="577"/>
      <c r="D27" s="577"/>
      <c r="E27" s="577"/>
      <c r="F27" s="577"/>
      <c r="G27" s="577"/>
      <c r="H27" s="577"/>
      <c r="I27" s="577"/>
      <c r="J27" s="577"/>
      <c r="K27" s="420" t="s">
        <v>242</v>
      </c>
    </row>
    <row r="28" spans="2:11">
      <c r="B28" s="422" t="s">
        <v>261</v>
      </c>
      <c r="C28" s="538" t="s">
        <v>262</v>
      </c>
      <c r="D28" s="539"/>
      <c r="E28" s="539"/>
      <c r="F28" s="539"/>
      <c r="G28" s="539"/>
      <c r="H28" s="539"/>
      <c r="I28" s="539"/>
      <c r="J28" s="539"/>
      <c r="K28" s="272"/>
    </row>
    <row r="29" spans="2:11">
      <c r="B29" s="157" t="s">
        <v>253</v>
      </c>
      <c r="C29" s="540" t="s">
        <v>254</v>
      </c>
      <c r="D29" s="541"/>
      <c r="E29" s="541"/>
      <c r="F29" s="541"/>
      <c r="G29" s="541"/>
      <c r="H29" s="541"/>
      <c r="I29" s="541"/>
      <c r="J29" s="541"/>
      <c r="K29" s="421">
        <f>'ESPACE MEZZANINE '!H33</f>
        <v>0</v>
      </c>
    </row>
    <row r="30" spans="2:11">
      <c r="B30" s="157" t="s">
        <v>255</v>
      </c>
      <c r="C30" s="540" t="s">
        <v>256</v>
      </c>
      <c r="D30" s="541"/>
      <c r="E30" s="541"/>
      <c r="F30" s="541"/>
      <c r="G30" s="541"/>
      <c r="H30" s="541"/>
      <c r="I30" s="541"/>
      <c r="J30" s="541"/>
      <c r="K30" s="421">
        <f>'ESPACE MEZZANINE '!H49</f>
        <v>0</v>
      </c>
    </row>
    <row r="31" spans="2:11">
      <c r="B31" s="157"/>
      <c r="C31" s="542" t="s">
        <v>263</v>
      </c>
      <c r="D31" s="543"/>
      <c r="E31" s="543"/>
      <c r="F31" s="543"/>
      <c r="G31" s="543"/>
      <c r="H31" s="543"/>
      <c r="I31" s="543"/>
      <c r="J31" s="543"/>
      <c r="K31" s="158">
        <f>SUM(K29:K30)</f>
        <v>0</v>
      </c>
    </row>
    <row r="32" spans="2:11">
      <c r="B32" s="271"/>
      <c r="C32" s="414"/>
      <c r="D32" s="415"/>
      <c r="E32" s="415"/>
      <c r="F32" s="415"/>
      <c r="G32" s="415"/>
      <c r="H32" s="415"/>
      <c r="I32" s="415"/>
      <c r="J32" s="415"/>
      <c r="K32" s="272"/>
    </row>
    <row r="33" spans="1:13">
      <c r="B33" s="413" t="s">
        <v>264</v>
      </c>
      <c r="C33" s="538" t="s">
        <v>265</v>
      </c>
      <c r="D33" s="539"/>
      <c r="E33" s="539"/>
      <c r="F33" s="539"/>
      <c r="G33" s="539"/>
      <c r="H33" s="539"/>
      <c r="I33" s="539"/>
      <c r="J33" s="539"/>
      <c r="K33" s="272"/>
    </row>
    <row r="34" spans="1:13">
      <c r="B34" s="157" t="s">
        <v>253</v>
      </c>
      <c r="C34" s="540" t="s">
        <v>254</v>
      </c>
      <c r="D34" s="541"/>
      <c r="E34" s="541"/>
      <c r="F34" s="541"/>
      <c r="G34" s="541"/>
      <c r="H34" s="541"/>
      <c r="I34" s="541"/>
      <c r="J34" s="541"/>
      <c r="K34" s="421">
        <f>'ESPACE MEZZANINE '!H85</f>
        <v>0</v>
      </c>
    </row>
    <row r="35" spans="1:13">
      <c r="B35" s="157" t="s">
        <v>255</v>
      </c>
      <c r="C35" s="540" t="s">
        <v>167</v>
      </c>
      <c r="D35" s="541"/>
      <c r="E35" s="541"/>
      <c r="F35" s="541"/>
      <c r="G35" s="541"/>
      <c r="H35" s="541"/>
      <c r="I35" s="541"/>
      <c r="J35" s="541"/>
      <c r="K35" s="421">
        <f>'ESPACE MEZZANINE '!H102</f>
        <v>0</v>
      </c>
    </row>
    <row r="36" spans="1:13">
      <c r="B36" s="157"/>
      <c r="C36" s="542" t="s">
        <v>266</v>
      </c>
      <c r="D36" s="543"/>
      <c r="E36" s="543"/>
      <c r="F36" s="543"/>
      <c r="G36" s="543"/>
      <c r="H36" s="543"/>
      <c r="I36" s="543"/>
      <c r="J36" s="543"/>
      <c r="K36" s="158">
        <f>SUM(K34:K35)</f>
        <v>0</v>
      </c>
    </row>
    <row r="37" spans="1:13">
      <c r="B37" s="413"/>
      <c r="C37" s="538"/>
      <c r="D37" s="539"/>
      <c r="E37" s="539"/>
      <c r="F37" s="539"/>
      <c r="G37" s="539"/>
      <c r="H37" s="539"/>
      <c r="I37" s="539"/>
      <c r="J37" s="539"/>
      <c r="K37" s="272"/>
    </row>
    <row r="38" spans="1:13">
      <c r="B38" s="157" t="s">
        <v>267</v>
      </c>
      <c r="C38" s="540" t="s">
        <v>268</v>
      </c>
      <c r="D38" s="541"/>
      <c r="E38" s="541"/>
      <c r="F38" s="541"/>
      <c r="G38" s="541"/>
      <c r="H38" s="541"/>
      <c r="I38" s="541"/>
      <c r="J38" s="541"/>
      <c r="K38" s="158">
        <f>'ESPACE MEZZANINE '!H126</f>
        <v>0</v>
      </c>
    </row>
    <row r="39" spans="1:13" ht="19" thickBot="1">
      <c r="B39" s="157" t="s">
        <v>267</v>
      </c>
      <c r="C39" s="540" t="s">
        <v>269</v>
      </c>
      <c r="D39" s="541"/>
      <c r="E39" s="541"/>
      <c r="F39" s="541"/>
      <c r="G39" s="541"/>
      <c r="H39" s="541"/>
      <c r="I39" s="541"/>
      <c r="J39" s="541"/>
      <c r="K39" s="158">
        <f>'ESPACE MEZZANINE '!H141</f>
        <v>0</v>
      </c>
    </row>
    <row r="40" spans="1:13">
      <c r="B40" s="269"/>
      <c r="C40" s="552" t="s">
        <v>270</v>
      </c>
      <c r="D40" s="553"/>
      <c r="E40" s="553"/>
      <c r="F40" s="553"/>
      <c r="G40" s="553"/>
      <c r="H40" s="553"/>
      <c r="I40" s="553"/>
      <c r="J40" s="553"/>
      <c r="K40" s="270">
        <f>K38+K36+K31+K39</f>
        <v>0</v>
      </c>
    </row>
    <row r="41" spans="1:13">
      <c r="B41" s="260"/>
      <c r="C41" s="554" t="s">
        <v>248</v>
      </c>
      <c r="D41" s="555"/>
      <c r="E41" s="555"/>
      <c r="F41" s="555"/>
      <c r="G41" s="555"/>
      <c r="H41" s="555"/>
      <c r="I41" s="555"/>
      <c r="J41" s="555"/>
      <c r="K41" s="159">
        <f>K40*0.2</f>
        <v>0</v>
      </c>
    </row>
    <row r="42" spans="1:13" ht="19" thickBot="1">
      <c r="B42" s="261"/>
      <c r="C42" s="556" t="s">
        <v>271</v>
      </c>
      <c r="D42" s="557"/>
      <c r="E42" s="557"/>
      <c r="F42" s="557"/>
      <c r="G42" s="557"/>
      <c r="H42" s="557"/>
      <c r="I42" s="557"/>
      <c r="J42" s="557"/>
      <c r="K42" s="262">
        <f>K40+K41</f>
        <v>0</v>
      </c>
    </row>
    <row r="43" spans="1:13" ht="19" thickBot="1">
      <c r="B43" s="160"/>
      <c r="C43" s="417"/>
      <c r="D43" s="417"/>
      <c r="E43" s="417"/>
      <c r="F43" s="417"/>
      <c r="G43" s="417"/>
      <c r="H43" s="417"/>
      <c r="I43" s="417"/>
      <c r="J43" s="417"/>
      <c r="K43" s="418"/>
    </row>
    <row r="44" spans="1:13" ht="21" thickBot="1">
      <c r="A44" s="416"/>
      <c r="B44" s="536" t="s">
        <v>272</v>
      </c>
      <c r="C44" s="537"/>
      <c r="D44" s="537"/>
      <c r="E44" s="537"/>
      <c r="F44" s="537"/>
      <c r="G44" s="537"/>
      <c r="H44" s="537"/>
      <c r="I44" s="537"/>
      <c r="J44" s="537"/>
      <c r="K44" s="266" t="s">
        <v>242</v>
      </c>
      <c r="M44" s="416"/>
    </row>
    <row r="45" spans="1:13">
      <c r="B45" s="157" t="s">
        <v>273</v>
      </c>
      <c r="C45" s="540" t="s">
        <v>274</v>
      </c>
      <c r="D45" s="541"/>
      <c r="E45" s="541"/>
      <c r="F45" s="541"/>
      <c r="G45" s="541"/>
      <c r="H45" s="541"/>
      <c r="I45" s="541"/>
      <c r="J45" s="541"/>
      <c r="K45" s="421">
        <f>'ESPACE R+1'!H19</f>
        <v>0</v>
      </c>
    </row>
    <row r="46" spans="1:13" ht="19" thickBot="1">
      <c r="B46" s="157" t="s">
        <v>275</v>
      </c>
      <c r="C46" s="540" t="s">
        <v>276</v>
      </c>
      <c r="D46" s="541"/>
      <c r="E46" s="541"/>
      <c r="F46" s="541"/>
      <c r="G46" s="541"/>
      <c r="H46" s="541"/>
      <c r="I46" s="541"/>
      <c r="J46" s="541"/>
      <c r="K46" s="421">
        <f>'ESPACE R+1'!H35</f>
        <v>0</v>
      </c>
    </row>
    <row r="47" spans="1:13">
      <c r="B47" s="269"/>
      <c r="C47" s="552" t="s">
        <v>277</v>
      </c>
      <c r="D47" s="553"/>
      <c r="E47" s="553"/>
      <c r="F47" s="553"/>
      <c r="G47" s="553"/>
      <c r="H47" s="553"/>
      <c r="I47" s="553"/>
      <c r="J47" s="553"/>
      <c r="K47" s="270">
        <f>SUM(K45:K46)</f>
        <v>0</v>
      </c>
    </row>
    <row r="48" spans="1:13">
      <c r="B48" s="260"/>
      <c r="C48" s="554" t="s">
        <v>248</v>
      </c>
      <c r="D48" s="555"/>
      <c r="E48" s="555"/>
      <c r="F48" s="555"/>
      <c r="G48" s="555"/>
      <c r="H48" s="555"/>
      <c r="I48" s="555"/>
      <c r="J48" s="555"/>
      <c r="K48" s="159">
        <f>K47*0.2</f>
        <v>0</v>
      </c>
    </row>
    <row r="49" spans="2:11" ht="19" thickBot="1">
      <c r="B49" s="261"/>
      <c r="C49" s="556" t="s">
        <v>278</v>
      </c>
      <c r="D49" s="557"/>
      <c r="E49" s="557"/>
      <c r="F49" s="557"/>
      <c r="G49" s="557"/>
      <c r="H49" s="557"/>
      <c r="I49" s="557"/>
      <c r="J49" s="557"/>
      <c r="K49" s="262">
        <f>K47+K48</f>
        <v>0</v>
      </c>
    </row>
    <row r="50" spans="2:11">
      <c r="B50" s="160"/>
      <c r="C50" s="417"/>
      <c r="D50" s="417"/>
      <c r="E50" s="417"/>
      <c r="F50" s="417"/>
      <c r="G50" s="417"/>
      <c r="H50" s="417"/>
      <c r="I50" s="417"/>
      <c r="J50" s="417"/>
      <c r="K50" s="418"/>
    </row>
    <row r="51" spans="2:11" ht="19" thickBot="1"/>
    <row r="52" spans="2:11" ht="21" thickBot="1">
      <c r="B52" s="561" t="s">
        <v>279</v>
      </c>
      <c r="C52" s="562"/>
      <c r="D52" s="562"/>
      <c r="E52" s="562"/>
      <c r="F52" s="562"/>
      <c r="G52" s="562"/>
      <c r="H52" s="562"/>
      <c r="I52" s="562"/>
      <c r="J52" s="562"/>
      <c r="K52" s="258" t="s">
        <v>242</v>
      </c>
    </row>
    <row r="53" spans="2:11" ht="19" thickBot="1">
      <c r="B53" s="163" t="s">
        <v>280</v>
      </c>
      <c r="C53" s="563" t="s">
        <v>281</v>
      </c>
      <c r="D53" s="564"/>
      <c r="E53" s="564"/>
      <c r="F53" s="564"/>
      <c r="G53" s="564"/>
      <c r="H53" s="564"/>
      <c r="I53" s="564"/>
      <c r="J53" s="564"/>
      <c r="K53" s="164">
        <f>K14</f>
        <v>0</v>
      </c>
    </row>
    <row r="54" spans="2:11" ht="19" thickBot="1">
      <c r="B54" s="163" t="s">
        <v>282</v>
      </c>
      <c r="C54" s="559" t="s">
        <v>283</v>
      </c>
      <c r="D54" s="560"/>
      <c r="E54" s="560"/>
      <c r="F54" s="560"/>
      <c r="G54" s="560"/>
      <c r="H54" s="560"/>
      <c r="I54" s="560"/>
      <c r="J54" s="560"/>
      <c r="K54" s="164">
        <f>K23</f>
        <v>0</v>
      </c>
    </row>
    <row r="55" spans="2:11" ht="19" thickBot="1">
      <c r="B55" s="163" t="s">
        <v>45</v>
      </c>
      <c r="C55" s="559" t="s">
        <v>284</v>
      </c>
      <c r="D55" s="560"/>
      <c r="E55" s="560"/>
      <c r="F55" s="560"/>
      <c r="G55" s="560"/>
      <c r="H55" s="560"/>
      <c r="I55" s="560"/>
      <c r="J55" s="560"/>
      <c r="K55" s="164">
        <f>K40</f>
        <v>0</v>
      </c>
    </row>
    <row r="56" spans="2:11" ht="19" thickBot="1">
      <c r="B56" s="163" t="s">
        <v>285</v>
      </c>
      <c r="C56" s="559" t="s">
        <v>286</v>
      </c>
      <c r="D56" s="560"/>
      <c r="E56" s="560"/>
      <c r="F56" s="560"/>
      <c r="G56" s="560"/>
      <c r="H56" s="560"/>
      <c r="I56" s="560"/>
      <c r="J56" s="560"/>
      <c r="K56" s="164">
        <f>K47</f>
        <v>0</v>
      </c>
    </row>
    <row r="57" spans="2:11">
      <c r="B57" s="151"/>
      <c r="C57" s="558" t="s">
        <v>287</v>
      </c>
      <c r="D57" s="558"/>
      <c r="E57" s="558"/>
      <c r="F57" s="558"/>
      <c r="G57" s="558"/>
      <c r="H57" s="558"/>
      <c r="I57" s="558"/>
      <c r="J57" s="558"/>
      <c r="K57" s="152">
        <f>SUM(K53:K56)</f>
        <v>0</v>
      </c>
    </row>
    <row r="58" spans="2:11" ht="19" thickBot="1">
      <c r="B58" s="153"/>
      <c r="C58" s="548" t="s">
        <v>248</v>
      </c>
      <c r="D58" s="548"/>
      <c r="E58" s="548"/>
      <c r="F58" s="548"/>
      <c r="G58" s="548"/>
      <c r="H58" s="548"/>
      <c r="I58" s="548"/>
      <c r="J58" s="548"/>
      <c r="K58" s="154">
        <f>K57*0.2</f>
        <v>0</v>
      </c>
    </row>
    <row r="59" spans="2:11" ht="19" thickBot="1">
      <c r="B59" s="155"/>
      <c r="C59" s="549" t="s">
        <v>288</v>
      </c>
      <c r="D59" s="549"/>
      <c r="E59" s="549"/>
      <c r="F59" s="549"/>
      <c r="G59" s="549"/>
      <c r="H59" s="549"/>
      <c r="I59" s="549"/>
      <c r="J59" s="549"/>
      <c r="K59" s="156">
        <f>K57+K58</f>
        <v>0</v>
      </c>
    </row>
    <row r="60" spans="2:11" ht="19" thickBot="1">
      <c r="B60" s="263" t="s">
        <v>289</v>
      </c>
      <c r="C60" s="550" t="s">
        <v>290</v>
      </c>
      <c r="D60" s="551"/>
      <c r="E60" s="551"/>
      <c r="F60" s="551"/>
      <c r="G60" s="551"/>
      <c r="H60" s="551"/>
      <c r="I60" s="551"/>
      <c r="J60" s="551"/>
      <c r="K60" s="264">
        <f>(K57*0.015)</f>
        <v>0</v>
      </c>
    </row>
    <row r="61" spans="2:11" ht="19" thickBot="1">
      <c r="B61" s="263" t="s">
        <v>289</v>
      </c>
      <c r="C61" s="550" t="s">
        <v>291</v>
      </c>
      <c r="D61" s="551"/>
      <c r="E61" s="551"/>
      <c r="F61" s="551"/>
      <c r="G61" s="551"/>
      <c r="H61" s="551"/>
      <c r="I61" s="551"/>
      <c r="J61" s="551"/>
      <c r="K61" s="264">
        <f>K57*0.03</f>
        <v>0</v>
      </c>
    </row>
    <row r="62" spans="2:11" ht="19" thickBot="1"/>
    <row r="63" spans="2:11" ht="21" thickBot="1">
      <c r="B63" s="561" t="s">
        <v>292</v>
      </c>
      <c r="C63" s="562"/>
      <c r="D63" s="562"/>
      <c r="E63" s="562"/>
      <c r="F63" s="562"/>
      <c r="G63" s="562"/>
      <c r="H63" s="562"/>
      <c r="I63" s="562"/>
      <c r="J63" s="562"/>
      <c r="K63" s="258" t="s">
        <v>293</v>
      </c>
    </row>
    <row r="64" spans="2:11" ht="19" thickBot="1">
      <c r="B64" s="503" t="s">
        <v>294</v>
      </c>
      <c r="C64" s="583" t="s">
        <v>295</v>
      </c>
      <c r="D64" s="584"/>
      <c r="E64" s="584"/>
      <c r="F64" s="584"/>
      <c r="G64" s="584"/>
      <c r="H64" s="584"/>
      <c r="I64" s="584"/>
      <c r="J64" s="584"/>
      <c r="K64" s="504">
        <f>'ESPACE RDC PREM INT B'!H73</f>
        <v>0</v>
      </c>
    </row>
    <row r="65" spans="2:11" ht="19" thickBot="1">
      <c r="B65" s="505" t="s">
        <v>296</v>
      </c>
      <c r="C65" s="585" t="s">
        <v>297</v>
      </c>
      <c r="D65" s="586"/>
      <c r="E65" s="586"/>
      <c r="F65" s="586"/>
      <c r="G65" s="586"/>
      <c r="H65" s="586"/>
      <c r="I65" s="586"/>
      <c r="J65" s="586"/>
      <c r="K65" s="506">
        <f>'ESPACE MEZZANINE '!H161</f>
        <v>0</v>
      </c>
    </row>
    <row r="66" spans="2:11" ht="19" thickBot="1">
      <c r="B66" s="505" t="s">
        <v>298</v>
      </c>
      <c r="C66" s="585" t="s">
        <v>299</v>
      </c>
      <c r="D66" s="586"/>
      <c r="E66" s="586"/>
      <c r="F66" s="586"/>
      <c r="G66" s="586"/>
      <c r="H66" s="586"/>
      <c r="I66" s="586"/>
      <c r="J66" s="586"/>
      <c r="K66" s="506">
        <f>'ESPACE MEZZANINE '!H170</f>
        <v>0</v>
      </c>
    </row>
    <row r="67" spans="2:11" ht="19" thickBot="1">
      <c r="B67" s="507" t="s">
        <v>300</v>
      </c>
      <c r="C67" s="581" t="s">
        <v>301</v>
      </c>
      <c r="D67" s="582"/>
      <c r="E67" s="582"/>
      <c r="F67" s="582"/>
      <c r="G67" s="582"/>
      <c r="H67" s="582"/>
      <c r="I67" s="582"/>
      <c r="J67" s="582"/>
      <c r="K67" s="508">
        <f>'SALLE EVENT PREMIUM'!H137</f>
        <v>0</v>
      </c>
    </row>
  </sheetData>
  <mergeCells count="59">
    <mergeCell ref="C67:J67"/>
    <mergeCell ref="B63:J63"/>
    <mergeCell ref="C64:J64"/>
    <mergeCell ref="C65:J65"/>
    <mergeCell ref="C66:J66"/>
    <mergeCell ref="B18:J18"/>
    <mergeCell ref="C24:J24"/>
    <mergeCell ref="C19:J19"/>
    <mergeCell ref="C20:J20"/>
    <mergeCell ref="C21:J21"/>
    <mergeCell ref="C22:J22"/>
    <mergeCell ref="C48:J48"/>
    <mergeCell ref="C49:J49"/>
    <mergeCell ref="B3:K3"/>
    <mergeCell ref="C7:J7"/>
    <mergeCell ref="B5:J5"/>
    <mergeCell ref="C6:J6"/>
    <mergeCell ref="C9:J9"/>
    <mergeCell ref="C10:J10"/>
    <mergeCell ref="C11:J11"/>
    <mergeCell ref="C12:J12"/>
    <mergeCell ref="C39:J39"/>
    <mergeCell ref="C25:J25"/>
    <mergeCell ref="B27:J27"/>
    <mergeCell ref="C23:J23"/>
    <mergeCell ref="B4:I4"/>
    <mergeCell ref="C8:J8"/>
    <mergeCell ref="C61:J61"/>
    <mergeCell ref="C40:J40"/>
    <mergeCell ref="C41:J41"/>
    <mergeCell ref="C42:J42"/>
    <mergeCell ref="C57:J57"/>
    <mergeCell ref="C58:J58"/>
    <mergeCell ref="C59:J59"/>
    <mergeCell ref="C56:J56"/>
    <mergeCell ref="C55:J55"/>
    <mergeCell ref="C54:J54"/>
    <mergeCell ref="B52:J52"/>
    <mergeCell ref="C53:J53"/>
    <mergeCell ref="C60:J60"/>
    <mergeCell ref="C47:J47"/>
    <mergeCell ref="C45:J45"/>
    <mergeCell ref="C46:J46"/>
    <mergeCell ref="B1:K1"/>
    <mergeCell ref="B44:J44"/>
    <mergeCell ref="C33:J33"/>
    <mergeCell ref="C34:J34"/>
    <mergeCell ref="C35:J35"/>
    <mergeCell ref="C36:J36"/>
    <mergeCell ref="C29:J29"/>
    <mergeCell ref="C30:J30"/>
    <mergeCell ref="C31:J31"/>
    <mergeCell ref="C37:J37"/>
    <mergeCell ref="C13:J13"/>
    <mergeCell ref="C28:J28"/>
    <mergeCell ref="C14:J14"/>
    <mergeCell ref="C15:J15"/>
    <mergeCell ref="C16:J16"/>
    <mergeCell ref="C38:J38"/>
  </mergeCells>
  <pageMargins left="0.7" right="0.7" top="0.75" bottom="0.75" header="0.3" footer="0.3"/>
  <pageSetup paperSize="9" scale="3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8172D0B9889A47A0908BADD5C32A85" ma:contentTypeVersion="19" ma:contentTypeDescription="Crée un document." ma:contentTypeScope="" ma:versionID="caeaf7a4cebc9f652b48f815048d2cb3">
  <xsd:schema xmlns:xsd="http://www.w3.org/2001/XMLSchema" xmlns:xs="http://www.w3.org/2001/XMLSchema" xmlns:p="http://schemas.microsoft.com/office/2006/metadata/properties" xmlns:ns2="5a48d9cf-99b2-4986-b9d5-b590c879a3a3" xmlns:ns3="4f8af3be-8c99-4d4c-a65c-f7c558053f2c" targetNamespace="http://schemas.microsoft.com/office/2006/metadata/properties" ma:root="true" ma:fieldsID="be92c9a71a4cca1165693b04cb45085a" ns2:_="" ns3:_="">
    <xsd:import namespace="5a48d9cf-99b2-4986-b9d5-b590c879a3a3"/>
    <xsd:import namespace="4f8af3be-8c99-4d4c-a65c-f7c558053f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48d9cf-99b2-4986-b9d5-b590c879a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697a6c46-5140-4215-bc13-26520064af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af3be-8c99-4d4c-a65c-f7c558053f2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f43581a-6581-4474-80a7-d69371ddddb5}" ma:internalName="TaxCatchAll" ma:showField="CatchAllData" ma:web="4f8af3be-8c99-4d4c-a65c-f7c558053f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48d9cf-99b2-4986-b9d5-b590c879a3a3">
      <Terms xmlns="http://schemas.microsoft.com/office/infopath/2007/PartnerControls"/>
    </lcf76f155ced4ddcb4097134ff3c332f>
    <TaxCatchAll xmlns="4f8af3be-8c99-4d4c-a65c-f7c558053f2c" xsi:nil="true"/>
  </documentManagement>
</p:properties>
</file>

<file path=customXml/itemProps1.xml><?xml version="1.0" encoding="utf-8"?>
<ds:datastoreItem xmlns:ds="http://schemas.openxmlformats.org/officeDocument/2006/customXml" ds:itemID="{D5FA08F2-667C-4E31-A54E-5FE83670C4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48d9cf-99b2-4986-b9d5-b590c879a3a3"/>
    <ds:schemaRef ds:uri="4f8af3be-8c99-4d4c-a65c-f7c558053f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B6CD48-09E7-4434-8E7D-95D92E84DE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A23F2E-688E-4750-9623-511FE758C75D}">
  <ds:schemaRefs>
    <ds:schemaRef ds:uri="http://schemas.microsoft.com/office/infopath/2007/PartnerControls"/>
    <ds:schemaRef ds:uri="4f8af3be-8c99-4d4c-a65c-f7c558053f2c"/>
    <ds:schemaRef ds:uri="5a48d9cf-99b2-4986-b9d5-b590c879a3a3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DPGF en-tête</vt:lpstr>
      <vt:lpstr>SALLE EVENT PREMIUM</vt:lpstr>
      <vt:lpstr>ESPACE RDC PREM INT B</vt:lpstr>
      <vt:lpstr>ESPACE MEZZANINE </vt:lpstr>
      <vt:lpstr>ESPACE R+1</vt:lpstr>
      <vt:lpstr>RECAP</vt:lpstr>
      <vt:lpstr>'ESPACE MEZZANINE '!Zone_d_impression</vt:lpstr>
      <vt:lpstr>'SALLE EVENT PREMIUM'!Zone_d_impression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Jimmy Bonnaud</dc:creator>
  <cp:keywords/>
  <dc:description/>
  <cp:lastModifiedBy>Thomas Tillous</cp:lastModifiedBy>
  <cp:revision/>
  <dcterms:created xsi:type="dcterms:W3CDTF">2025-04-28T09:41:16Z</dcterms:created>
  <dcterms:modified xsi:type="dcterms:W3CDTF">2025-09-12T16:07:04Z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0x0101003D8172D0B9889A47A0908BADD5C32A85</vt:lpwstr>
  </property>
  <property fmtid="{D5CDD505-2E9C-101B-9397-08002B2CF9AE}" pid="3" name="MediaServiceImageTags">
    <vt:lpwstr/>
  </property>
</Properties>
</file>